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<sst xmlns="http://schemas.openxmlformats.org/spreadsheetml/2006/main" count="247" uniqueCount="160">
  <si>
    <t>Odgovore vnašate v označena polja. Pri odgovorih vnašate cele besede, pri izbirnih odgovorih črke pred odgovorih (a,b,c), pri računskih nalogah vnašate številke. Pozorni bodite na črkovanje, uporabljajte male črke, številke vnašajte brez pik in z decimalkami (kjer je to potrebno). Ko boste pravilno odgovorili na vprašanje, vam program v oknu rezultat vrne:" ODGOVOR JE PRAVILEN".</t>
  </si>
  <si>
    <t>Izberite pravilen odgovor!</t>
  </si>
  <si>
    <t>1.</t>
  </si>
  <si>
    <t>ODG:</t>
  </si>
  <si>
    <t>REZULTAT:</t>
  </si>
  <si>
    <t>Načrtovanje ni improvizacija.</t>
  </si>
  <si>
    <t>Načrtovanje je improvizacija.</t>
  </si>
  <si>
    <t>a</t>
  </si>
  <si>
    <t>2.</t>
  </si>
  <si>
    <t>Načrtovanje je sprotno reševanje problemov.</t>
  </si>
  <si>
    <t>Načrtovanje je sistematično predvidevanje prihodnosti.</t>
  </si>
  <si>
    <t>b</t>
  </si>
  <si>
    <t>3.</t>
  </si>
  <si>
    <t>Označite z x, če trditev ustreza stolpcu</t>
  </si>
  <si>
    <t>Trditev</t>
  </si>
  <si>
    <t>Strateško načrtovanje</t>
  </si>
  <si>
    <t>Operativno načrtovanje</t>
  </si>
  <si>
    <t>Analiza okolja</t>
  </si>
  <si>
    <t>x</t>
  </si>
  <si>
    <t>Oblika družbe</t>
  </si>
  <si>
    <t>Razvoj delavcev</t>
  </si>
  <si>
    <t>Mednarodno sodelovanje</t>
  </si>
  <si>
    <t>Poslanstvo podjetja</t>
  </si>
  <si>
    <t>Tržni delež</t>
  </si>
  <si>
    <t>Dobiček do konca tekočega leta</t>
  </si>
  <si>
    <t>Načrt financiranja sprejetega projekta</t>
  </si>
  <si>
    <t>Načrt oglaševanja za leto 2009</t>
  </si>
  <si>
    <t>4.</t>
  </si>
  <si>
    <t>c</t>
  </si>
  <si>
    <t>d</t>
  </si>
  <si>
    <t>Poslanstvo podjetja je del operativnega načrtovanja</t>
  </si>
  <si>
    <t>Analiza stanja je del operativnega načrtovanja</t>
  </si>
  <si>
    <t>Analiza podjetja in konkurence je del operativnega načrtovanja</t>
  </si>
  <si>
    <t>Načrtovanje izvedbe je del operativnega načrtovanja</t>
  </si>
  <si>
    <t>Pri proizvodni usmeritvi ni bilo izboljšav izdelkov</t>
  </si>
  <si>
    <t>Pri proizvodni usmeritvi daje porabnik prednost izdelkom, ki so na voljo v najboljši kakovosti, po ugodni ceni in so hitro dosegljivi</t>
  </si>
  <si>
    <t>5.</t>
  </si>
  <si>
    <t>6.</t>
  </si>
  <si>
    <t>Pri prodajni usmeritvi ni potrebno oglaševanje.</t>
  </si>
  <si>
    <t>Pri prodajni usmeritvi je težišče na načrtovanju komuniciranja s kupci.</t>
  </si>
  <si>
    <t>7.</t>
  </si>
  <si>
    <t>Pri trženjski usmeritvi podjetja proizvajajo, tisto, kar jim omogočajo sredstva</t>
  </si>
  <si>
    <t>Pri trženjski usmeritvi je cilj odkrivanje potreb in spodbujanje novih</t>
  </si>
  <si>
    <t>8.</t>
  </si>
  <si>
    <t>Trženjska usmeritev upošteva tudi potrebe družbe</t>
  </si>
  <si>
    <t>Tržna in družbena usmeritev ima težišče na sedanjih in prihodnjih potrebah kupcev.</t>
  </si>
  <si>
    <t>9.</t>
  </si>
  <si>
    <t>Vstavite pravilno številko, da bo usmeritev (1-proizvodna, 2-prodajna, 3-trženjska, 4-tržno družbena) ustrezala primeru!</t>
  </si>
  <si>
    <t>Primer</t>
  </si>
  <si>
    <t>Usmeritev</t>
  </si>
  <si>
    <t>Varstvo otrok v podjetju</t>
  </si>
  <si>
    <t>Coca - cola</t>
  </si>
  <si>
    <t>Zobna krema</t>
  </si>
  <si>
    <t>All inclusive potovanja</t>
  </si>
  <si>
    <t>10.</t>
  </si>
  <si>
    <t>Strateško načrtovanje -  tržna in družbena usmeritev postavlja v središče kupca.</t>
  </si>
  <si>
    <t>Strateško načrtovanje -  tržna in družbena usmeritev postavlja v središče trženje</t>
  </si>
  <si>
    <t>11.</t>
  </si>
  <si>
    <t>Poslanstvo podjetja je odvisno od tržne in družbene usmeritve.</t>
  </si>
  <si>
    <t>Tržna in družbena usmeritev je odvisna od poslanstva podjetja.</t>
  </si>
  <si>
    <t>Vstavite pravilno številko, da bo dejavnik  (1- mikro okolje, 2- makro okolje) ustrezal primeru!</t>
  </si>
  <si>
    <t>12.</t>
  </si>
  <si>
    <t>okolje</t>
  </si>
  <si>
    <t>Dobavitelji</t>
  </si>
  <si>
    <t>Razvoj celotnega gospodarstva</t>
  </si>
  <si>
    <t>Kupci</t>
  </si>
  <si>
    <t>Tehnični razvoj</t>
  </si>
  <si>
    <t>Konkurenca</t>
  </si>
  <si>
    <t>Zakonodaja</t>
  </si>
  <si>
    <t>Demografski razvoj</t>
  </si>
  <si>
    <t>13.</t>
  </si>
  <si>
    <t>S črko P označite, če menite, da bo sprememba pozitivno vplivala na proizvodnjo tovornih vozil, s črko N pa, če menite, da bo vpliv negativen!</t>
  </si>
  <si>
    <t>Opis spremembe</t>
  </si>
  <si>
    <t>Vpliv na proizvodnjo</t>
  </si>
  <si>
    <t>Dodatne prepovedi vožnje</t>
  </si>
  <si>
    <t>N</t>
  </si>
  <si>
    <t>Zvišanje davkov na tovorna vozila</t>
  </si>
  <si>
    <t>Omejitve dovoljene teže</t>
  </si>
  <si>
    <t>Novi motorji</t>
  </si>
  <si>
    <t>P</t>
  </si>
  <si>
    <t>Nove oblike pogonske energije</t>
  </si>
  <si>
    <t>Pojav novih ponudnikov</t>
  </si>
  <si>
    <t>Zvišanje cen železnice</t>
  </si>
  <si>
    <t>Znižanje cen železnice</t>
  </si>
  <si>
    <t>Zvišanje plač</t>
  </si>
  <si>
    <t>Znižanje plač</t>
  </si>
  <si>
    <t>Znižanje cen jekla</t>
  </si>
  <si>
    <t>14.</t>
  </si>
  <si>
    <t>Trg je privlačen, če je:</t>
  </si>
  <si>
    <t>napovedna nizka tržna rast</t>
  </si>
  <si>
    <t>konkurenca je neznatna</t>
  </si>
  <si>
    <t>malo ovir za vstop novih konkurentov</t>
  </si>
  <si>
    <t>ni sezonskih nihanj</t>
  </si>
  <si>
    <t>15.</t>
  </si>
  <si>
    <t>Dopolnite tabelo tako, da vstavite V za visoko, S za srednjo, N za nizko!</t>
  </si>
  <si>
    <t>Ukrepi</t>
  </si>
  <si>
    <t>Tržna privlačnost</t>
  </si>
  <si>
    <t>Konkurenčna prednost</t>
  </si>
  <si>
    <t>Previdno investirati</t>
  </si>
  <si>
    <t>V</t>
  </si>
  <si>
    <t>Strategija investicij in rasti</t>
  </si>
  <si>
    <t>S</t>
  </si>
  <si>
    <t>Zmanjšati (izločiti)</t>
  </si>
  <si>
    <t>Ohraniti</t>
  </si>
  <si>
    <t>16.</t>
  </si>
  <si>
    <t>Dopolnite tabelo tako, da vstavite V za visoko, N za nizko!</t>
  </si>
  <si>
    <t>Tržna rast</t>
  </si>
  <si>
    <t>Vprašaji</t>
  </si>
  <si>
    <t>Zvezde</t>
  </si>
  <si>
    <t>Molzne krave</t>
  </si>
  <si>
    <t>Reveži</t>
  </si>
  <si>
    <t>17.</t>
  </si>
  <si>
    <t>Cilji</t>
  </si>
  <si>
    <t>Ekonomski</t>
  </si>
  <si>
    <t>Socialni</t>
  </si>
  <si>
    <t>Strokovna usposobljenost zaposlenih</t>
  </si>
  <si>
    <t>Zagotavljanje likvidnosti</t>
  </si>
  <si>
    <t>Zagotavljanje kakovosti</t>
  </si>
  <si>
    <t>Zaposlovanje žensk</t>
  </si>
  <si>
    <t>Zniževanje stroškov</t>
  </si>
  <si>
    <t>Označite z x, če je cilj ekonomski oz. socialni!</t>
  </si>
  <si>
    <t>18.</t>
  </si>
  <si>
    <t>Lastništvo vpliva na določanje ciljev.</t>
  </si>
  <si>
    <t>Lastništvo ne vpliva na določanje ciljev.</t>
  </si>
  <si>
    <t>19.</t>
  </si>
  <si>
    <t>Operativne cilje moramo podrobneje opredeliti in oblikovati tako, da jih je možno nadzorovati.</t>
  </si>
  <si>
    <t>Operacionalizacija ciljev je podrobnejše opredeljevanje operativnih ciljev.</t>
  </si>
  <si>
    <t>Operativni cilji so dosegljivi kratkoročno oziroma srednjeročno</t>
  </si>
  <si>
    <t>20.</t>
  </si>
  <si>
    <t>Načrtovanje izvedbe praviloma temelji na operativnih ciljih.</t>
  </si>
  <si>
    <t>Načrtovanje izvedbe praviloma temelji na strateških ciljih.</t>
  </si>
  <si>
    <t>21.</t>
  </si>
  <si>
    <t>Pri načrtovanju od zgoraj navzdol najprej izdelamo delne načrte, nato pa jih strnemo v skupen načrt.</t>
  </si>
  <si>
    <t>Pri načrtovanju od spodaj navzgor najprej izdelamo delne načrte, nato pa jih strnemo v skupen načrt.</t>
  </si>
  <si>
    <t>Načrtovanje ciljev od spodaj navzgor je nujno, kadar poslovna področja niso med seboj strogo ločena (kadar npr. načrtujemo nabavo, prodajo, proizvodnjo itd. za celotno podjetje).</t>
  </si>
  <si>
    <t>Pri načrtovanju od spodaj navzgor najprej izoblikujemo skupne cilje celotnega podjetja.</t>
  </si>
  <si>
    <t>22.</t>
  </si>
  <si>
    <t>Označite z x, da bo trditev ustrezala opredelitvi!</t>
  </si>
  <si>
    <t>Primeri</t>
  </si>
  <si>
    <t>Ozka grla</t>
  </si>
  <si>
    <t>Tehnične spremembe</t>
  </si>
  <si>
    <t>Gospodarske spremembe</t>
  </si>
  <si>
    <t>Finančne težave</t>
  </si>
  <si>
    <t xml:space="preserve">Spremenjena struktura povpraševanja </t>
  </si>
  <si>
    <t>Pomanjkanje kvalificiranih delavcev</t>
  </si>
  <si>
    <t>Novi proizvodni postopki</t>
  </si>
  <si>
    <t>Tehnično boljši konkurenčni izdelki</t>
  </si>
  <si>
    <t>Težave pri nabavi surovin</t>
  </si>
  <si>
    <t>Padec cen</t>
  </si>
  <si>
    <t>ODGOVOR JE PRAVILEN</t>
  </si>
  <si>
    <t>ODGOVOR NI PRAVILEN</t>
  </si>
  <si>
    <t>ZBRANO ŠTEVILO TOČK:</t>
  </si>
  <si>
    <t>MOŽNO ŠTEVILO TOČK:</t>
  </si>
  <si>
    <t>V %</t>
  </si>
  <si>
    <t>OCENA:</t>
  </si>
  <si>
    <t>NMS</t>
  </si>
  <si>
    <t>zadostno (2)</t>
  </si>
  <si>
    <t>dobro (3)</t>
  </si>
  <si>
    <t>prav dobro (4)</t>
  </si>
  <si>
    <t>odlično (5)</t>
  </si>
</sst>
</file>

<file path=xl/styles.xml><?xml version="1.0" encoding="utf-8"?>
<styleSheet xmlns="http://schemas.openxmlformats.org/spreadsheetml/2006/main">
  <numFmts count="1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True&quot;;&quot;True&quot;;&quot;False&quot;"/>
    <numFmt numFmtId="165" formatCode="&quot;On&quot;;&quot;On&quot;;&quot;Off&quot;"/>
  </numFmts>
  <fonts count="7">
    <font>
      <sz val="10"/>
      <name val="Arial"/>
      <family val="0"/>
    </font>
    <font>
      <b/>
      <sz val="10"/>
      <name val="Times New Roman"/>
      <family val="1"/>
    </font>
    <font>
      <sz val="10"/>
      <name val="Times New Roman"/>
      <family val="1"/>
    </font>
    <font>
      <sz val="8"/>
      <name val="Arial"/>
      <family val="0"/>
    </font>
    <font>
      <sz val="10"/>
      <color indexed="10"/>
      <name val="Times New Roman"/>
      <family val="1"/>
    </font>
    <font>
      <b/>
      <sz val="10"/>
      <color indexed="10"/>
      <name val="Times New Roman"/>
      <family val="1"/>
    </font>
    <font>
      <b/>
      <sz val="10"/>
      <name val="Arial"/>
      <family val="0"/>
    </font>
  </fonts>
  <fills count="4">
    <fill>
      <patternFill/>
    </fill>
    <fill>
      <patternFill patternType="gray125"/>
    </fill>
    <fill>
      <patternFill patternType="solid">
        <fgColor indexed="26"/>
        <bgColor indexed="64"/>
      </patternFill>
    </fill>
    <fill>
      <patternFill patternType="solid">
        <fgColor indexed="47"/>
        <bgColor indexed="64"/>
      </patternFill>
    </fill>
  </fills>
  <borders count="6">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2" fillId="2" borderId="0" xfId="0" applyFont="1" applyFill="1" applyAlignment="1">
      <alignment wrapText="1"/>
    </xf>
    <xf numFmtId="0" fontId="2" fillId="2" borderId="0" xfId="0" applyFont="1" applyFill="1" applyAlignment="1">
      <alignment/>
    </xf>
    <xf numFmtId="0" fontId="2" fillId="2" borderId="0" xfId="0" applyFont="1" applyFill="1" applyAlignment="1">
      <alignment/>
    </xf>
    <xf numFmtId="0" fontId="2" fillId="2" borderId="0" xfId="0" applyFont="1" applyFill="1" applyAlignment="1">
      <alignment/>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0" fillId="2" borderId="0" xfId="0" applyFont="1" applyFill="1" applyAlignment="1">
      <alignment/>
    </xf>
    <xf numFmtId="0" fontId="0" fillId="2" borderId="0" xfId="0" applyFont="1" applyFill="1" applyAlignment="1">
      <alignment wrapText="1"/>
    </xf>
    <xf numFmtId="0" fontId="2" fillId="2" borderId="0" xfId="0" applyFont="1" applyFill="1" applyAlignment="1">
      <alignment horizontal="left" wrapText="1"/>
    </xf>
    <xf numFmtId="0" fontId="1" fillId="2" borderId="5" xfId="0" applyFont="1" applyFill="1" applyBorder="1" applyAlignment="1">
      <alignment wrapText="1"/>
    </xf>
    <xf numFmtId="0" fontId="1" fillId="2" borderId="5" xfId="0" applyFont="1" applyFill="1" applyBorder="1" applyAlignment="1">
      <alignment/>
    </xf>
    <xf numFmtId="10" fontId="2" fillId="2" borderId="0" xfId="0" applyNumberFormat="1" applyFont="1" applyFill="1" applyAlignment="1">
      <alignment/>
    </xf>
    <xf numFmtId="10" fontId="1" fillId="2" borderId="5" xfId="0" applyNumberFormat="1" applyFont="1" applyFill="1" applyBorder="1" applyAlignment="1">
      <alignment/>
    </xf>
    <xf numFmtId="0" fontId="5" fillId="2" borderId="5" xfId="0" applyFont="1" applyFill="1" applyBorder="1" applyAlignment="1">
      <alignment/>
    </xf>
    <xf numFmtId="0" fontId="4" fillId="2" borderId="5" xfId="0" applyFont="1" applyFill="1" applyBorder="1" applyAlignment="1">
      <alignment/>
    </xf>
    <xf numFmtId="0" fontId="1" fillId="3" borderId="0" xfId="0" applyFont="1" applyFill="1" applyAlignment="1" applyProtection="1">
      <alignment wrapText="1"/>
      <protection/>
    </xf>
    <xf numFmtId="0" fontId="2" fillId="3" borderId="0" xfId="0" applyFont="1" applyFill="1" applyAlignment="1">
      <alignment wrapText="1"/>
    </xf>
    <xf numFmtId="0" fontId="2" fillId="3" borderId="0" xfId="0" applyFont="1" applyFill="1" applyAlignment="1">
      <alignment/>
    </xf>
    <xf numFmtId="0" fontId="1" fillId="2" borderId="0" xfId="0" applyFont="1" applyFill="1" applyAlignment="1">
      <alignment/>
    </xf>
    <xf numFmtId="0" fontId="1" fillId="2" borderId="0" xfId="0" applyFont="1" applyFill="1" applyAlignment="1">
      <alignment/>
    </xf>
    <xf numFmtId="0" fontId="1" fillId="2" borderId="0" xfId="0" applyFont="1" applyFill="1" applyAlignment="1">
      <alignment wrapText="1"/>
    </xf>
    <xf numFmtId="0" fontId="6" fillId="2" borderId="0" xfId="0" applyFont="1" applyFill="1" applyAlignment="1">
      <alignment wrapText="1"/>
    </xf>
    <xf numFmtId="0" fontId="2" fillId="3" borderId="5" xfId="0" applyFont="1" applyFill="1" applyBorder="1" applyAlignment="1" applyProtection="1">
      <alignment/>
      <protection locked="0"/>
    </xf>
    <xf numFmtId="0" fontId="2" fillId="3" borderId="4" xfId="0" applyFont="1" applyFill="1" applyBorder="1" applyAlignment="1" applyProtection="1">
      <alignment vertical="top" wrapText="1"/>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8"/>
  <sheetViews>
    <sheetView tabSelected="1" workbookViewId="0" topLeftCell="A71">
      <selection activeCell="H71" sqref="H1:Q16384"/>
    </sheetView>
  </sheetViews>
  <sheetFormatPr defaultColWidth="9.140625" defaultRowHeight="12.75"/>
  <cols>
    <col min="1" max="1" width="9.140625" style="2" customWidth="1"/>
    <col min="2" max="2" width="14.8515625" style="2" customWidth="1"/>
    <col min="3" max="3" width="16.8515625" style="2" customWidth="1"/>
    <col min="4" max="4" width="12.421875" style="2" customWidth="1"/>
    <col min="5" max="5" width="11.140625" style="2" customWidth="1"/>
    <col min="6" max="7" width="9.140625" style="2" customWidth="1"/>
    <col min="8" max="17" width="0" style="2" hidden="1" customWidth="1"/>
    <col min="18" max="16384" width="9.140625" style="2" customWidth="1"/>
  </cols>
  <sheetData>
    <row r="1" spans="1:6" s="20" customFormat="1" ht="78.75" customHeight="1">
      <c r="A1" s="18" t="s">
        <v>0</v>
      </c>
      <c r="B1" s="18"/>
      <c r="C1" s="18"/>
      <c r="D1" s="18"/>
      <c r="E1" s="18"/>
      <c r="F1" s="19"/>
    </row>
    <row r="2" ht="12.75">
      <c r="I2" s="2" t="s">
        <v>149</v>
      </c>
    </row>
    <row r="3" spans="1:9" s="21" customFormat="1" ht="12.75">
      <c r="A3" s="21" t="s">
        <v>2</v>
      </c>
      <c r="B3" s="22" t="s">
        <v>1</v>
      </c>
      <c r="C3" s="22"/>
      <c r="I3" s="21" t="s">
        <v>150</v>
      </c>
    </row>
    <row r="4" spans="2:10" ht="12.75">
      <c r="B4" s="2" t="s">
        <v>7</v>
      </c>
      <c r="C4" s="4" t="s">
        <v>5</v>
      </c>
      <c r="I4" s="2" t="b">
        <f>EXACT(B4,C6)</f>
        <v>0</v>
      </c>
      <c r="J4" s="2" t="str">
        <f>IF(I4,"1","0")</f>
        <v>0</v>
      </c>
    </row>
    <row r="5" spans="2:3" ht="12.75">
      <c r="B5" s="2" t="s">
        <v>11</v>
      </c>
      <c r="C5" s="4" t="s">
        <v>6</v>
      </c>
    </row>
    <row r="6" spans="2:3" ht="12.75">
      <c r="B6" s="2" t="s">
        <v>3</v>
      </c>
      <c r="C6" s="25"/>
    </row>
    <row r="7" spans="2:3" s="21" customFormat="1" ht="12.75">
      <c r="B7" s="21" t="s">
        <v>4</v>
      </c>
      <c r="C7" s="21" t="str">
        <f>IF(I4,I2,I3)</f>
        <v>ODGOVOR NI PRAVILEN</v>
      </c>
    </row>
    <row r="9" spans="1:3" s="21" customFormat="1" ht="12.75">
      <c r="A9" s="21" t="s">
        <v>8</v>
      </c>
      <c r="B9" s="22" t="s">
        <v>1</v>
      </c>
      <c r="C9" s="22"/>
    </row>
    <row r="10" spans="2:3" ht="12.75">
      <c r="B10" s="2" t="s">
        <v>7</v>
      </c>
      <c r="C10" s="4" t="s">
        <v>9</v>
      </c>
    </row>
    <row r="11" spans="2:3" ht="12.75">
      <c r="B11" s="2" t="s">
        <v>11</v>
      </c>
      <c r="C11" s="4" t="s">
        <v>10</v>
      </c>
    </row>
    <row r="12" spans="2:10" ht="12.75">
      <c r="B12" s="2" t="s">
        <v>3</v>
      </c>
      <c r="C12" s="25"/>
      <c r="I12" s="2" t="b">
        <f>EXACT(B11,C12)</f>
        <v>0</v>
      </c>
      <c r="J12" s="2" t="str">
        <f>IF(I12,"1","0")</f>
        <v>0</v>
      </c>
    </row>
    <row r="13" spans="2:3" s="21" customFormat="1" ht="12.75">
      <c r="B13" s="21" t="s">
        <v>4</v>
      </c>
      <c r="C13" s="21" t="str">
        <f>IF(I12,I2,I3)</f>
        <v>ODGOVOR NI PRAVILEN</v>
      </c>
    </row>
    <row r="15" spans="1:8" s="21" customFormat="1" ht="13.5" thickBot="1">
      <c r="A15" s="21" t="s">
        <v>12</v>
      </c>
      <c r="B15" s="21" t="s">
        <v>13</v>
      </c>
      <c r="H15" s="21" t="s">
        <v>18</v>
      </c>
    </row>
    <row r="16" spans="2:4" ht="26.25" thickBot="1">
      <c r="B16" s="5" t="s">
        <v>14</v>
      </c>
      <c r="C16" s="6" t="s">
        <v>15</v>
      </c>
      <c r="D16" s="6" t="s">
        <v>16</v>
      </c>
    </row>
    <row r="17" spans="2:11" ht="13.5" thickBot="1">
      <c r="B17" s="7" t="s">
        <v>17</v>
      </c>
      <c r="C17" s="26"/>
      <c r="D17" s="26"/>
      <c r="I17" s="2" t="b">
        <f>EXACT(C17,H15)</f>
        <v>0</v>
      </c>
      <c r="K17" s="2" t="str">
        <f>IF(I17,"1","0")</f>
        <v>0</v>
      </c>
    </row>
    <row r="18" spans="2:11" ht="13.5" thickBot="1">
      <c r="B18" s="7" t="s">
        <v>19</v>
      </c>
      <c r="C18" s="26"/>
      <c r="D18" s="26"/>
      <c r="I18" s="2" t="b">
        <f>EXACT(C18,H15)</f>
        <v>0</v>
      </c>
      <c r="K18" s="2" t="str">
        <f>IF(I18,"1","0")</f>
        <v>0</v>
      </c>
    </row>
    <row r="19" spans="2:11" ht="13.5" thickBot="1">
      <c r="B19" s="7" t="s">
        <v>20</v>
      </c>
      <c r="C19" s="26"/>
      <c r="D19" s="26"/>
      <c r="I19" s="2" t="b">
        <f>EXACT(C19,H15)</f>
        <v>0</v>
      </c>
      <c r="K19" s="2" t="str">
        <f>IF(I19,"1","0")</f>
        <v>0</v>
      </c>
    </row>
    <row r="20" spans="2:11" ht="26.25" thickBot="1">
      <c r="B20" s="7" t="s">
        <v>21</v>
      </c>
      <c r="C20" s="26"/>
      <c r="D20" s="26"/>
      <c r="I20" s="2" t="b">
        <f>EXACT(C20,H15)</f>
        <v>0</v>
      </c>
      <c r="K20" s="2" t="str">
        <f>IF(I20,"1","0")</f>
        <v>0</v>
      </c>
    </row>
    <row r="21" spans="2:11" ht="26.25" thickBot="1">
      <c r="B21" s="7" t="s">
        <v>22</v>
      </c>
      <c r="C21" s="26"/>
      <c r="D21" s="26"/>
      <c r="I21" s="2" t="b">
        <f>EXACT(C21,H15)</f>
        <v>0</v>
      </c>
      <c r="K21" s="2" t="str">
        <f>IF(I21,"1","0")</f>
        <v>0</v>
      </c>
    </row>
    <row r="22" spans="2:12" ht="13.5" thickBot="1">
      <c r="B22" s="7" t="s">
        <v>23</v>
      </c>
      <c r="C22" s="26"/>
      <c r="D22" s="26"/>
      <c r="J22" s="2" t="b">
        <f>EXACT(D22,H15)</f>
        <v>0</v>
      </c>
      <c r="L22" s="2" t="str">
        <f>IF(J22,"1","0")</f>
        <v>0</v>
      </c>
    </row>
    <row r="23" spans="2:12" ht="26.25" thickBot="1">
      <c r="B23" s="7" t="s">
        <v>24</v>
      </c>
      <c r="C23" s="26"/>
      <c r="D23" s="26"/>
      <c r="J23" s="2" t="b">
        <f>EXACT(D23,H15)</f>
        <v>0</v>
      </c>
      <c r="L23" s="2" t="str">
        <f>IF(J23,"1","0")</f>
        <v>0</v>
      </c>
    </row>
    <row r="24" spans="2:12" ht="39" thickBot="1">
      <c r="B24" s="7" t="s">
        <v>25</v>
      </c>
      <c r="C24" s="26"/>
      <c r="D24" s="26"/>
      <c r="J24" s="2" t="b">
        <f>EXACT(D24,H15)</f>
        <v>0</v>
      </c>
      <c r="L24" s="2" t="str">
        <f>IF(J24,"1","0")</f>
        <v>0</v>
      </c>
    </row>
    <row r="25" spans="2:12" ht="26.25" thickBot="1">
      <c r="B25" s="7" t="s">
        <v>26</v>
      </c>
      <c r="C25" s="26"/>
      <c r="D25" s="26"/>
      <c r="J25" s="2" t="b">
        <f>EXACT(D25,H15)</f>
        <v>0</v>
      </c>
      <c r="L25" s="2" t="str">
        <f>IF(J25,"1","0")</f>
        <v>0</v>
      </c>
    </row>
    <row r="26" ht="12.75">
      <c r="I26" s="2" t="b">
        <f>AND(I17,I18,I19,I20,I21,J22,J23,J24,J25)</f>
        <v>0</v>
      </c>
    </row>
    <row r="27" spans="2:3" s="21" customFormat="1" ht="12.75">
      <c r="B27" s="21" t="s">
        <v>4</v>
      </c>
      <c r="C27" s="21" t="str">
        <f>IF(I26,I2,I3)</f>
        <v>ODGOVOR NI PRAVILEN</v>
      </c>
    </row>
    <row r="29" spans="1:3" s="21" customFormat="1" ht="12.75">
      <c r="A29" s="21" t="s">
        <v>27</v>
      </c>
      <c r="B29" s="22" t="s">
        <v>1</v>
      </c>
      <c r="C29" s="22"/>
    </row>
    <row r="30" spans="2:10" ht="12.75">
      <c r="B30" s="2" t="s">
        <v>7</v>
      </c>
      <c r="C30" s="3" t="s">
        <v>30</v>
      </c>
      <c r="D30" s="3"/>
      <c r="E30" s="3"/>
      <c r="F30" s="3"/>
      <c r="I30" s="2" t="b">
        <f>EXACT(B33,C34)</f>
        <v>0</v>
      </c>
      <c r="J30" s="2" t="str">
        <f>IF(I30,"1","0")</f>
        <v>0</v>
      </c>
    </row>
    <row r="31" spans="2:6" ht="12.75">
      <c r="B31" s="2" t="s">
        <v>11</v>
      </c>
      <c r="C31" s="3" t="s">
        <v>31</v>
      </c>
      <c r="D31" s="3"/>
      <c r="E31" s="3"/>
      <c r="F31" s="3"/>
    </row>
    <row r="32" spans="2:6" ht="24.75" customHeight="1">
      <c r="B32" s="2" t="s">
        <v>28</v>
      </c>
      <c r="C32" s="1" t="s">
        <v>32</v>
      </c>
      <c r="D32" s="1"/>
      <c r="E32" s="1"/>
      <c r="F32" s="1"/>
    </row>
    <row r="33" spans="2:6" ht="12.75">
      <c r="B33" s="2" t="s">
        <v>29</v>
      </c>
      <c r="C33" s="1" t="s">
        <v>33</v>
      </c>
      <c r="D33" s="1"/>
      <c r="E33" s="1"/>
      <c r="F33" s="1"/>
    </row>
    <row r="34" spans="2:3" ht="12.75">
      <c r="B34" s="2" t="s">
        <v>3</v>
      </c>
      <c r="C34" s="25"/>
    </row>
    <row r="35" spans="2:3" s="21" customFormat="1" ht="12.75">
      <c r="B35" s="21" t="s">
        <v>4</v>
      </c>
      <c r="C35" s="21" t="str">
        <f>IF(I30,I2,I3)</f>
        <v>ODGOVOR NI PRAVILEN</v>
      </c>
    </row>
    <row r="37" spans="1:3" s="21" customFormat="1" ht="12.75">
      <c r="A37" s="21" t="s">
        <v>36</v>
      </c>
      <c r="B37" s="22" t="s">
        <v>1</v>
      </c>
      <c r="C37" s="22"/>
    </row>
    <row r="38" spans="2:10" ht="12.75">
      <c r="B38" s="2" t="s">
        <v>7</v>
      </c>
      <c r="C38" s="3" t="s">
        <v>34</v>
      </c>
      <c r="D38" s="9"/>
      <c r="E38" s="9"/>
      <c r="F38" s="9"/>
      <c r="I38" s="2" t="b">
        <f>EXACT(B39,C40)</f>
        <v>0</v>
      </c>
      <c r="J38" s="2" t="str">
        <f>IF(I38,"1","0")</f>
        <v>0</v>
      </c>
    </row>
    <row r="39" spans="2:6" ht="38.25" customHeight="1">
      <c r="B39" s="2" t="s">
        <v>11</v>
      </c>
      <c r="C39" s="1" t="s">
        <v>35</v>
      </c>
      <c r="D39" s="10"/>
      <c r="E39" s="10"/>
      <c r="F39" s="10"/>
    </row>
    <row r="40" spans="2:3" ht="12.75">
      <c r="B40" s="2" t="s">
        <v>3</v>
      </c>
      <c r="C40" s="25"/>
    </row>
    <row r="41" spans="2:3" s="21" customFormat="1" ht="12.75">
      <c r="B41" s="21" t="s">
        <v>4</v>
      </c>
      <c r="C41" s="21" t="str">
        <f>IF(I38,I2,I3)</f>
        <v>ODGOVOR NI PRAVILEN</v>
      </c>
    </row>
    <row r="43" spans="1:3" s="21" customFormat="1" ht="12.75">
      <c r="A43" s="21" t="s">
        <v>37</v>
      </c>
      <c r="B43" s="22" t="s">
        <v>1</v>
      </c>
      <c r="C43" s="22"/>
    </row>
    <row r="44" spans="2:10" ht="12.75">
      <c r="B44" s="2" t="s">
        <v>7</v>
      </c>
      <c r="C44" s="3" t="s">
        <v>38</v>
      </c>
      <c r="D44" s="9"/>
      <c r="E44" s="9"/>
      <c r="F44" s="9"/>
      <c r="I44" s="2" t="b">
        <f>EXACT(B45,C46)</f>
        <v>0</v>
      </c>
      <c r="J44" s="2" t="str">
        <f>IF(I44,"1","0")</f>
        <v>0</v>
      </c>
    </row>
    <row r="45" spans="2:6" ht="25.5" customHeight="1">
      <c r="B45" s="2" t="s">
        <v>11</v>
      </c>
      <c r="C45" s="1" t="s">
        <v>39</v>
      </c>
      <c r="D45" s="10"/>
      <c r="E45" s="10"/>
      <c r="F45" s="10"/>
    </row>
    <row r="46" spans="2:3" ht="12.75">
      <c r="B46" s="2" t="s">
        <v>3</v>
      </c>
      <c r="C46" s="25"/>
    </row>
    <row r="47" spans="2:3" s="21" customFormat="1" ht="12.75">
      <c r="B47" s="21" t="s">
        <v>4</v>
      </c>
      <c r="C47" s="21" t="str">
        <f>IF(I44,I2,I3)</f>
        <v>ODGOVOR NI PRAVILEN</v>
      </c>
    </row>
    <row r="49" spans="1:3" s="21" customFormat="1" ht="12.75">
      <c r="A49" s="21" t="s">
        <v>40</v>
      </c>
      <c r="B49" s="22" t="s">
        <v>1</v>
      </c>
      <c r="C49" s="22"/>
    </row>
    <row r="50" spans="2:10" ht="25.5" customHeight="1">
      <c r="B50" s="2" t="s">
        <v>7</v>
      </c>
      <c r="C50" s="1" t="s">
        <v>41</v>
      </c>
      <c r="D50" s="1"/>
      <c r="E50" s="1"/>
      <c r="F50" s="1"/>
      <c r="I50" s="2" t="b">
        <f>EXACT(B51,C52)</f>
        <v>0</v>
      </c>
      <c r="J50" s="2" t="str">
        <f>IF(I50,"1","0")</f>
        <v>0</v>
      </c>
    </row>
    <row r="51" spans="2:6" ht="27.75" customHeight="1">
      <c r="B51" s="2" t="s">
        <v>11</v>
      </c>
      <c r="C51" s="1" t="s">
        <v>42</v>
      </c>
      <c r="D51" s="10"/>
      <c r="E51" s="10"/>
      <c r="F51" s="10"/>
    </row>
    <row r="52" spans="2:3" ht="12.75">
      <c r="B52" s="2" t="s">
        <v>3</v>
      </c>
      <c r="C52" s="25"/>
    </row>
    <row r="53" spans="2:3" s="21" customFormat="1" ht="12.75">
      <c r="B53" s="21" t="s">
        <v>4</v>
      </c>
      <c r="C53" s="21" t="str">
        <f>IF(I50,I2,I3)</f>
        <v>ODGOVOR NI PRAVILEN</v>
      </c>
    </row>
    <row r="55" spans="1:3" s="21" customFormat="1" ht="12.75">
      <c r="A55" s="21" t="s">
        <v>43</v>
      </c>
      <c r="B55" s="22" t="s">
        <v>1</v>
      </c>
      <c r="C55" s="22"/>
    </row>
    <row r="56" spans="2:10" ht="27" customHeight="1">
      <c r="B56" s="2" t="s">
        <v>7</v>
      </c>
      <c r="C56" s="1" t="s">
        <v>45</v>
      </c>
      <c r="D56" s="10"/>
      <c r="E56" s="10"/>
      <c r="F56" s="10"/>
      <c r="I56" s="2" t="b">
        <f>EXACT(B56,C58)</f>
        <v>0</v>
      </c>
      <c r="J56" s="2" t="str">
        <f>IF(I56,"1","0")</f>
        <v>0</v>
      </c>
    </row>
    <row r="57" spans="2:6" ht="12.75">
      <c r="B57" s="2" t="s">
        <v>11</v>
      </c>
      <c r="C57" s="1" t="s">
        <v>44</v>
      </c>
      <c r="D57" s="10"/>
      <c r="E57" s="10"/>
      <c r="F57" s="10"/>
    </row>
    <row r="58" spans="2:3" ht="12.75">
      <c r="B58" s="2" t="s">
        <v>3</v>
      </c>
      <c r="C58" s="25"/>
    </row>
    <row r="59" spans="2:3" s="21" customFormat="1" ht="12.75">
      <c r="B59" s="21" t="s">
        <v>4</v>
      </c>
      <c r="C59" s="21" t="str">
        <f>IF(I56,I2,I3)</f>
        <v>ODGOVOR NI PRAVILEN</v>
      </c>
    </row>
    <row r="61" spans="1:6" s="21" customFormat="1" ht="24" customHeight="1" thickBot="1">
      <c r="A61" s="21" t="s">
        <v>46</v>
      </c>
      <c r="B61" s="23" t="s">
        <v>47</v>
      </c>
      <c r="C61" s="24"/>
      <c r="D61" s="24"/>
      <c r="E61" s="24"/>
      <c r="F61" s="24"/>
    </row>
    <row r="62" spans="2:3" ht="13.5" thickBot="1">
      <c r="B62" s="5" t="s">
        <v>48</v>
      </c>
      <c r="C62" s="6" t="s">
        <v>49</v>
      </c>
    </row>
    <row r="63" spans="2:12" ht="26.25" thickBot="1">
      <c r="B63" s="7" t="s">
        <v>50</v>
      </c>
      <c r="C63" s="26"/>
      <c r="I63" s="2" t="b">
        <f>EXACT(C63,L63)</f>
        <v>0</v>
      </c>
      <c r="J63" s="2" t="str">
        <f>IF(I63,"1","0")</f>
        <v>0</v>
      </c>
      <c r="L63" s="8">
        <v>4</v>
      </c>
    </row>
    <row r="64" spans="2:12" ht="13.5" thickBot="1">
      <c r="B64" s="7" t="s">
        <v>51</v>
      </c>
      <c r="C64" s="26"/>
      <c r="I64" s="2" t="b">
        <f>EXACT(C64,L64)</f>
        <v>0</v>
      </c>
      <c r="J64" s="2" t="str">
        <f>IF(I64,"1","0")</f>
        <v>0</v>
      </c>
      <c r="L64" s="8">
        <v>1</v>
      </c>
    </row>
    <row r="65" spans="2:12" ht="13.5" thickBot="1">
      <c r="B65" s="7" t="s">
        <v>52</v>
      </c>
      <c r="C65" s="26"/>
      <c r="I65" s="2" t="b">
        <f>EXACT(C65,L65)</f>
        <v>0</v>
      </c>
      <c r="J65" s="2" t="str">
        <f>IF(I65,"1","0")</f>
        <v>0</v>
      </c>
      <c r="L65" s="8">
        <v>2</v>
      </c>
    </row>
    <row r="66" spans="2:12" ht="26.25" thickBot="1">
      <c r="B66" s="7" t="s">
        <v>53</v>
      </c>
      <c r="C66" s="26"/>
      <c r="I66" s="2" t="b">
        <f>EXACT(C66,L66)</f>
        <v>0</v>
      </c>
      <c r="J66" s="2" t="str">
        <f>IF(I66,"1","0")</f>
        <v>0</v>
      </c>
      <c r="L66" s="8">
        <v>3</v>
      </c>
    </row>
    <row r="67" spans="2:9" s="21" customFormat="1" ht="12.75">
      <c r="B67" s="21" t="s">
        <v>4</v>
      </c>
      <c r="C67" s="21" t="str">
        <f>IF(I67,I2,I3)</f>
        <v>ODGOVOR NI PRAVILEN</v>
      </c>
      <c r="I67" s="21" t="b">
        <f>AND(I63,I64,I65,I66)</f>
        <v>0</v>
      </c>
    </row>
    <row r="69" spans="1:3" s="21" customFormat="1" ht="12.75">
      <c r="A69" s="21" t="s">
        <v>54</v>
      </c>
      <c r="B69" s="22" t="s">
        <v>1</v>
      </c>
      <c r="C69" s="22"/>
    </row>
    <row r="70" spans="2:10" ht="12.75">
      <c r="B70" s="2" t="s">
        <v>7</v>
      </c>
      <c r="C70" s="1" t="s">
        <v>55</v>
      </c>
      <c r="D70" s="10"/>
      <c r="E70" s="10"/>
      <c r="F70" s="10"/>
      <c r="I70" s="2" t="b">
        <f>EXACT(C72,B70)</f>
        <v>0</v>
      </c>
      <c r="J70" s="2" t="str">
        <f>IF(I70,"1","0")</f>
        <v>0</v>
      </c>
    </row>
    <row r="71" spans="2:6" ht="12.75">
      <c r="B71" s="2" t="s">
        <v>11</v>
      </c>
      <c r="C71" s="1" t="s">
        <v>56</v>
      </c>
      <c r="D71" s="10"/>
      <c r="E71" s="10"/>
      <c r="F71" s="10"/>
    </row>
    <row r="72" spans="2:3" ht="12.75">
      <c r="B72" s="2" t="s">
        <v>3</v>
      </c>
      <c r="C72" s="25"/>
    </row>
    <row r="73" spans="2:3" s="21" customFormat="1" ht="12.75">
      <c r="B73" s="21" t="s">
        <v>4</v>
      </c>
      <c r="C73" s="21" t="str">
        <f>IF(I70,I2,I3)</f>
        <v>ODGOVOR NI PRAVILEN</v>
      </c>
    </row>
    <row r="75" spans="1:3" s="21" customFormat="1" ht="12.75">
      <c r="A75" s="21" t="s">
        <v>57</v>
      </c>
      <c r="B75" s="22" t="s">
        <v>1</v>
      </c>
      <c r="C75" s="22"/>
    </row>
    <row r="76" spans="2:10" ht="12.75">
      <c r="B76" s="2" t="s">
        <v>7</v>
      </c>
      <c r="C76" s="11" t="s">
        <v>58</v>
      </c>
      <c r="D76" s="10"/>
      <c r="E76" s="10"/>
      <c r="F76" s="10"/>
      <c r="I76" s="2" t="b">
        <f>EXACT(B76,C78)</f>
        <v>0</v>
      </c>
      <c r="J76" s="2" t="str">
        <f>IF(I76,"1","0")</f>
        <v>0</v>
      </c>
    </row>
    <row r="77" spans="2:6" ht="12.75">
      <c r="B77" s="2" t="s">
        <v>11</v>
      </c>
      <c r="C77" s="11" t="s">
        <v>59</v>
      </c>
      <c r="D77" s="10"/>
      <c r="E77" s="10"/>
      <c r="F77" s="10"/>
    </row>
    <row r="78" spans="2:3" ht="12.75">
      <c r="B78" s="2" t="s">
        <v>3</v>
      </c>
      <c r="C78" s="25"/>
    </row>
    <row r="79" spans="2:3" s="21" customFormat="1" ht="12.75">
      <c r="B79" s="21" t="s">
        <v>4</v>
      </c>
      <c r="C79" s="21" t="str">
        <f>IF(I76,I2,I3)</f>
        <v>ODGOVOR NI PRAVILEN</v>
      </c>
    </row>
    <row r="81" spans="1:5" s="21" customFormat="1" ht="25.5" customHeight="1" thickBot="1">
      <c r="A81" s="21" t="s">
        <v>61</v>
      </c>
      <c r="B81" s="23" t="s">
        <v>60</v>
      </c>
      <c r="C81" s="23"/>
      <c r="D81" s="23"/>
      <c r="E81" s="23"/>
    </row>
    <row r="82" spans="2:3" ht="13.5" thickBot="1">
      <c r="B82" s="5" t="s">
        <v>48</v>
      </c>
      <c r="C82" s="6" t="s">
        <v>62</v>
      </c>
    </row>
    <row r="83" spans="2:12" ht="13.5" thickBot="1">
      <c r="B83" s="7" t="s">
        <v>63</v>
      </c>
      <c r="C83" s="26"/>
      <c r="I83" s="2" t="b">
        <f>EXACT(C83,L83)</f>
        <v>0</v>
      </c>
      <c r="J83" s="2" t="str">
        <f aca="true" t="shared" si="0" ref="J83:J90">IF(I83,"1","0")</f>
        <v>0</v>
      </c>
      <c r="L83" s="8">
        <v>1</v>
      </c>
    </row>
    <row r="84" spans="2:12" ht="26.25" thickBot="1">
      <c r="B84" s="7" t="s">
        <v>64</v>
      </c>
      <c r="C84" s="26"/>
      <c r="I84" s="2" t="b">
        <f>EXACT(C84,L84)</f>
        <v>0</v>
      </c>
      <c r="J84" s="2" t="str">
        <f t="shared" si="0"/>
        <v>0</v>
      </c>
      <c r="L84" s="8">
        <v>2</v>
      </c>
    </row>
    <row r="85" spans="2:12" ht="13.5" thickBot="1">
      <c r="B85" s="7" t="s">
        <v>65</v>
      </c>
      <c r="C85" s="26"/>
      <c r="I85" s="2" t="b">
        <f>EXACT(C85,L85)</f>
        <v>0</v>
      </c>
      <c r="J85" s="2" t="str">
        <f t="shared" si="0"/>
        <v>0</v>
      </c>
      <c r="L85" s="8">
        <v>1</v>
      </c>
    </row>
    <row r="86" spans="2:12" ht="13.5" thickBot="1">
      <c r="B86" s="7" t="s">
        <v>66</v>
      </c>
      <c r="C86" s="26"/>
      <c r="I86" s="2" t="b">
        <f>EXACT(C86,L86)</f>
        <v>0</v>
      </c>
      <c r="J86" s="2" t="str">
        <f t="shared" si="0"/>
        <v>0</v>
      </c>
      <c r="L86" s="8">
        <v>2</v>
      </c>
    </row>
    <row r="87" spans="2:12" ht="13.5" thickBot="1">
      <c r="B87" s="7" t="s">
        <v>67</v>
      </c>
      <c r="C87" s="26"/>
      <c r="I87" s="2" t="b">
        <f>EXACT(C87,L87)</f>
        <v>0</v>
      </c>
      <c r="J87" s="2" t="str">
        <f t="shared" si="0"/>
        <v>0</v>
      </c>
      <c r="L87" s="8">
        <v>1</v>
      </c>
    </row>
    <row r="88" spans="2:12" ht="13.5" thickBot="1">
      <c r="B88" s="7" t="s">
        <v>68</v>
      </c>
      <c r="C88" s="26"/>
      <c r="I88" s="2" t="b">
        <f>EXACT(C88,L88)</f>
        <v>0</v>
      </c>
      <c r="J88" s="2" t="str">
        <f t="shared" si="0"/>
        <v>0</v>
      </c>
      <c r="L88" s="8">
        <v>2</v>
      </c>
    </row>
    <row r="89" spans="2:12" ht="26.25" thickBot="1">
      <c r="B89" s="7" t="s">
        <v>69</v>
      </c>
      <c r="C89" s="26"/>
      <c r="I89" s="2" t="b">
        <f>EXACT(C89,L89)</f>
        <v>0</v>
      </c>
      <c r="J89" s="2" t="str">
        <f t="shared" si="0"/>
        <v>0</v>
      </c>
      <c r="L89" s="8">
        <v>2</v>
      </c>
    </row>
    <row r="90" spans="2:9" s="21" customFormat="1" ht="12.75">
      <c r="B90" s="21" t="s">
        <v>4</v>
      </c>
      <c r="C90" s="21" t="str">
        <f>IF(I90,I2,I3)</f>
        <v>ODGOVOR NI PRAVILEN</v>
      </c>
      <c r="I90" s="21" t="b">
        <f>AND(I83,I84,I85,I86,I87,I88,I89)</f>
        <v>0</v>
      </c>
    </row>
    <row r="92" spans="1:6" s="21" customFormat="1" ht="27" customHeight="1" thickBot="1">
      <c r="A92" s="21" t="s">
        <v>70</v>
      </c>
      <c r="B92" s="23" t="s">
        <v>71</v>
      </c>
      <c r="C92" s="23"/>
      <c r="D92" s="23"/>
      <c r="E92" s="23"/>
      <c r="F92" s="23"/>
    </row>
    <row r="93" spans="2:10" ht="26.25" thickBot="1">
      <c r="B93" s="5" t="s">
        <v>72</v>
      </c>
      <c r="C93" s="6" t="s">
        <v>73</v>
      </c>
      <c r="I93" s="2" t="s">
        <v>75</v>
      </c>
      <c r="J93" s="2" t="s">
        <v>79</v>
      </c>
    </row>
    <row r="94" spans="2:10" ht="26.25" thickBot="1">
      <c r="B94" s="7" t="s">
        <v>74</v>
      </c>
      <c r="C94" s="26"/>
      <c r="I94" s="2" t="b">
        <f>EXACT(C94,I93)</f>
        <v>0</v>
      </c>
      <c r="J94" s="2" t="str">
        <f aca="true" t="shared" si="1" ref="J94:J104">IF(I94,"1","0")</f>
        <v>0</v>
      </c>
    </row>
    <row r="95" spans="2:10" ht="26.25" thickBot="1">
      <c r="B95" s="7" t="s">
        <v>76</v>
      </c>
      <c r="C95" s="26"/>
      <c r="I95" s="2" t="b">
        <f>EXACT(C95,I93)</f>
        <v>0</v>
      </c>
      <c r="J95" s="2" t="str">
        <f t="shared" si="1"/>
        <v>0</v>
      </c>
    </row>
    <row r="96" spans="2:10" ht="26.25" thickBot="1">
      <c r="B96" s="7" t="s">
        <v>77</v>
      </c>
      <c r="C96" s="26"/>
      <c r="I96" s="2" t="b">
        <f>EXACT(C96,I93)</f>
        <v>0</v>
      </c>
      <c r="J96" s="2" t="str">
        <f t="shared" si="1"/>
        <v>0</v>
      </c>
    </row>
    <row r="97" spans="2:10" ht="13.5" thickBot="1">
      <c r="B97" s="7" t="s">
        <v>78</v>
      </c>
      <c r="C97" s="26"/>
      <c r="I97" s="2" t="b">
        <f>EXACT(C97,J93)</f>
        <v>0</v>
      </c>
      <c r="J97" s="2" t="str">
        <f t="shared" si="1"/>
        <v>0</v>
      </c>
    </row>
    <row r="98" spans="2:10" ht="39" thickBot="1">
      <c r="B98" s="7" t="s">
        <v>80</v>
      </c>
      <c r="C98" s="26"/>
      <c r="I98" s="2" t="b">
        <f>EXACT(C98,J93)</f>
        <v>0</v>
      </c>
      <c r="J98" s="2" t="str">
        <f t="shared" si="1"/>
        <v>0</v>
      </c>
    </row>
    <row r="99" spans="2:10" ht="26.25" thickBot="1">
      <c r="B99" s="7" t="s">
        <v>81</v>
      </c>
      <c r="C99" s="26"/>
      <c r="I99" s="2" t="b">
        <f>EXACT(C99,I93)</f>
        <v>0</v>
      </c>
      <c r="J99" s="2" t="str">
        <f t="shared" si="1"/>
        <v>0</v>
      </c>
    </row>
    <row r="100" spans="2:10" ht="26.25" thickBot="1">
      <c r="B100" s="7" t="s">
        <v>82</v>
      </c>
      <c r="C100" s="26"/>
      <c r="I100" s="2" t="b">
        <f>EXACT(C100,J93)</f>
        <v>0</v>
      </c>
      <c r="J100" s="2" t="str">
        <f t="shared" si="1"/>
        <v>0</v>
      </c>
    </row>
    <row r="101" spans="2:10" ht="26.25" thickBot="1">
      <c r="B101" s="7" t="s">
        <v>83</v>
      </c>
      <c r="C101" s="26"/>
      <c r="I101" s="2" t="b">
        <f>EXACT(C101,I93)</f>
        <v>0</v>
      </c>
      <c r="J101" s="2" t="str">
        <f t="shared" si="1"/>
        <v>0</v>
      </c>
    </row>
    <row r="102" spans="2:10" ht="13.5" thickBot="1">
      <c r="B102" s="7" t="s">
        <v>84</v>
      </c>
      <c r="C102" s="26"/>
      <c r="I102" s="2" t="b">
        <f>EXACT(C102,I93)</f>
        <v>0</v>
      </c>
      <c r="J102" s="2" t="str">
        <f t="shared" si="1"/>
        <v>0</v>
      </c>
    </row>
    <row r="103" spans="2:10" ht="13.5" thickBot="1">
      <c r="B103" s="7" t="s">
        <v>85</v>
      </c>
      <c r="C103" s="26"/>
      <c r="I103" s="2" t="b">
        <f>EXACT(C103,J93)</f>
        <v>0</v>
      </c>
      <c r="J103" s="2" t="str">
        <f t="shared" si="1"/>
        <v>0</v>
      </c>
    </row>
    <row r="104" spans="2:10" ht="13.5" thickBot="1">
      <c r="B104" s="7" t="s">
        <v>86</v>
      </c>
      <c r="C104" s="26"/>
      <c r="I104" s="2" t="b">
        <f>EXACT(C104,J93)</f>
        <v>0</v>
      </c>
      <c r="J104" s="2" t="str">
        <f t="shared" si="1"/>
        <v>0</v>
      </c>
    </row>
    <row r="105" spans="2:9" s="21" customFormat="1" ht="12.75">
      <c r="B105" s="21" t="s">
        <v>4</v>
      </c>
      <c r="C105" s="21" t="str">
        <f>IF(I105,I2,I3)</f>
        <v>ODGOVOR NI PRAVILEN</v>
      </c>
      <c r="I105" s="21" t="b">
        <f>AND(I94,I95,I96,I97,I98,I99,I100,I101,I102,I103,I104)</f>
        <v>0</v>
      </c>
    </row>
    <row r="107" spans="1:3" s="21" customFormat="1" ht="12.75">
      <c r="A107" s="21" t="s">
        <v>87</v>
      </c>
      <c r="B107" s="22" t="s">
        <v>1</v>
      </c>
      <c r="C107" s="22"/>
    </row>
    <row r="108" ht="12.75">
      <c r="B108" s="2" t="s">
        <v>88</v>
      </c>
    </row>
    <row r="109" spans="2:10" ht="12.75">
      <c r="B109" s="2" t="s">
        <v>7</v>
      </c>
      <c r="C109" s="4" t="s">
        <v>89</v>
      </c>
      <c r="I109" s="2" t="b">
        <f>EXACT(B110,C113)</f>
        <v>0</v>
      </c>
      <c r="J109" s="2" t="str">
        <f>IF(I109,"1","0")</f>
        <v>0</v>
      </c>
    </row>
    <row r="110" spans="2:3" ht="12.75">
      <c r="B110" s="2" t="s">
        <v>11</v>
      </c>
      <c r="C110" s="4" t="s">
        <v>90</v>
      </c>
    </row>
    <row r="111" spans="2:3" ht="12.75">
      <c r="B111" s="2" t="s">
        <v>28</v>
      </c>
      <c r="C111" s="4" t="s">
        <v>91</v>
      </c>
    </row>
    <row r="112" spans="2:3" ht="12.75">
      <c r="B112" s="2" t="s">
        <v>29</v>
      </c>
      <c r="C112" s="4" t="s">
        <v>92</v>
      </c>
    </row>
    <row r="113" spans="2:3" ht="12.75">
      <c r="B113" s="2" t="s">
        <v>3</v>
      </c>
      <c r="C113" s="25"/>
    </row>
    <row r="114" spans="2:3" s="21" customFormat="1" ht="12.75">
      <c r="B114" s="21" t="s">
        <v>4</v>
      </c>
      <c r="C114" s="21" t="str">
        <f>IF(I109,I2,I3)</f>
        <v>ODGOVOR NI PRAVILEN</v>
      </c>
    </row>
    <row r="116" spans="1:11" s="21" customFormat="1" ht="25.5" customHeight="1" thickBot="1">
      <c r="A116" s="21" t="s">
        <v>93</v>
      </c>
      <c r="B116" s="23" t="s">
        <v>94</v>
      </c>
      <c r="C116" s="23"/>
      <c r="D116" s="23"/>
      <c r="E116" s="23"/>
      <c r="I116" s="21" t="s">
        <v>101</v>
      </c>
      <c r="J116" s="21" t="s">
        <v>99</v>
      </c>
      <c r="K116" s="21" t="s">
        <v>75</v>
      </c>
    </row>
    <row r="117" spans="2:12" ht="26.25" thickBot="1">
      <c r="B117" s="5" t="s">
        <v>95</v>
      </c>
      <c r="C117" s="6" t="s">
        <v>96</v>
      </c>
      <c r="D117" s="6" t="s">
        <v>97</v>
      </c>
      <c r="I117" s="2" t="b">
        <f>EXACT(C118,J116)</f>
        <v>0</v>
      </c>
      <c r="J117" s="2" t="b">
        <f>EXACT(D118,K116)</f>
        <v>0</v>
      </c>
      <c r="K117" s="2" t="str">
        <f>IF(I117,"1","0")</f>
        <v>0</v>
      </c>
      <c r="L117" s="2" t="str">
        <f>IF(J117,"1","0")</f>
        <v>0</v>
      </c>
    </row>
    <row r="118" spans="2:12" ht="26.25" thickBot="1">
      <c r="B118" s="7" t="s">
        <v>98</v>
      </c>
      <c r="C118" s="26"/>
      <c r="D118" s="26"/>
      <c r="I118" s="2" t="b">
        <f>EXACT(C119,I116)</f>
        <v>0</v>
      </c>
      <c r="J118" s="2" t="b">
        <f>EXACT(D119,J116)</f>
        <v>0</v>
      </c>
      <c r="K118" s="2" t="str">
        <f>IF(I118,"1","0")</f>
        <v>0</v>
      </c>
      <c r="L118" s="2" t="str">
        <f>IF(J118,"1","0")</f>
        <v>0</v>
      </c>
    </row>
    <row r="119" spans="2:12" ht="26.25" thickBot="1">
      <c r="B119" s="7" t="s">
        <v>100</v>
      </c>
      <c r="C119" s="26"/>
      <c r="D119" s="26"/>
      <c r="I119" s="2" t="b">
        <f>EXACT(C120,K116)</f>
        <v>0</v>
      </c>
      <c r="J119" s="2" t="b">
        <f>EXACT(D120,K116)</f>
        <v>0</v>
      </c>
      <c r="K119" s="2" t="str">
        <f>IF(I119,"1","0")</f>
        <v>0</v>
      </c>
      <c r="L119" s="2" t="str">
        <f>IF(J119,"1","0")</f>
        <v>0</v>
      </c>
    </row>
    <row r="120" spans="2:12" ht="26.25" thickBot="1">
      <c r="B120" s="7" t="s">
        <v>102</v>
      </c>
      <c r="C120" s="26"/>
      <c r="D120" s="26"/>
      <c r="I120" s="2" t="b">
        <f>EXACT(C121,K116)</f>
        <v>0</v>
      </c>
      <c r="J120" s="2" t="b">
        <f>EXACT(D121,J116)</f>
        <v>0</v>
      </c>
      <c r="K120" s="2" t="str">
        <f>IF(I120,"1","0")</f>
        <v>0</v>
      </c>
      <c r="L120" s="2" t="str">
        <f>IF(J120,"1","0")</f>
        <v>0</v>
      </c>
    </row>
    <row r="121" spans="2:9" ht="13.5" thickBot="1">
      <c r="B121" s="7" t="s">
        <v>103</v>
      </c>
      <c r="C121" s="26"/>
      <c r="D121" s="26"/>
      <c r="I121" s="2" t="b">
        <f>AND(I117,I118,I119,I120,J117,J118,J119,J120)</f>
        <v>0</v>
      </c>
    </row>
    <row r="122" spans="2:3" s="21" customFormat="1" ht="12.75">
      <c r="B122" s="21" t="s">
        <v>4</v>
      </c>
      <c r="C122" s="21" t="str">
        <f>IF(I121,I2,I3)</f>
        <v>ODGOVOR NI PRAVILEN</v>
      </c>
    </row>
    <row r="124" spans="1:10" s="21" customFormat="1" ht="13.5" thickBot="1">
      <c r="A124" s="21" t="s">
        <v>104</v>
      </c>
      <c r="B124" s="21" t="s">
        <v>105</v>
      </c>
      <c r="I124" s="21" t="s">
        <v>99</v>
      </c>
      <c r="J124" s="21" t="s">
        <v>75</v>
      </c>
    </row>
    <row r="125" spans="2:4" ht="13.5" thickBot="1">
      <c r="B125" s="5" t="s">
        <v>95</v>
      </c>
      <c r="C125" s="6" t="s">
        <v>106</v>
      </c>
      <c r="D125" s="6" t="s">
        <v>23</v>
      </c>
    </row>
    <row r="126" spans="2:12" ht="13.5" thickBot="1">
      <c r="B126" s="7" t="s">
        <v>107</v>
      </c>
      <c r="C126" s="26"/>
      <c r="D126" s="26"/>
      <c r="I126" s="2" t="b">
        <f>EXACT(C126,I124)</f>
        <v>0</v>
      </c>
      <c r="J126" s="2" t="b">
        <f>EXACT(D126,J124)</f>
        <v>0</v>
      </c>
      <c r="K126" s="2" t="str">
        <f>IF(I126,"1","0")</f>
        <v>0</v>
      </c>
      <c r="L126" s="2" t="str">
        <f>IF(J126,"1","0")</f>
        <v>0</v>
      </c>
    </row>
    <row r="127" spans="2:12" ht="13.5" thickBot="1">
      <c r="B127" s="7" t="s">
        <v>108</v>
      </c>
      <c r="C127" s="26"/>
      <c r="D127" s="26"/>
      <c r="I127" s="2" t="b">
        <f>EXACT(C127,I124)</f>
        <v>0</v>
      </c>
      <c r="J127" s="2" t="b">
        <f>EXACT(D127,I124)</f>
        <v>0</v>
      </c>
      <c r="K127" s="2" t="str">
        <f>IF(I127,"1","0")</f>
        <v>0</v>
      </c>
      <c r="L127" s="2" t="str">
        <f>IF(J127,"1","0")</f>
        <v>0</v>
      </c>
    </row>
    <row r="128" spans="2:12" ht="13.5" thickBot="1">
      <c r="B128" s="7" t="s">
        <v>109</v>
      </c>
      <c r="C128" s="26"/>
      <c r="D128" s="26"/>
      <c r="I128" s="2" t="b">
        <f>EXACT(C128,J124)</f>
        <v>0</v>
      </c>
      <c r="J128" s="2" t="b">
        <f>EXACT(D128,I124)</f>
        <v>0</v>
      </c>
      <c r="K128" s="2" t="str">
        <f>IF(I128,"1","0")</f>
        <v>0</v>
      </c>
      <c r="L128" s="2" t="str">
        <f>IF(J128,"1","0")</f>
        <v>0</v>
      </c>
    </row>
    <row r="129" spans="2:12" ht="13.5" thickBot="1">
      <c r="B129" s="7" t="s">
        <v>110</v>
      </c>
      <c r="C129" s="26"/>
      <c r="D129" s="26"/>
      <c r="I129" s="2" t="b">
        <f>EXACT(C129,J124)</f>
        <v>0</v>
      </c>
      <c r="J129" s="2" t="b">
        <f>EXACT(D129,J124)</f>
        <v>0</v>
      </c>
      <c r="K129" s="2" t="str">
        <f>IF(I129,"1","0")</f>
        <v>0</v>
      </c>
      <c r="L129" s="2" t="str">
        <f>IF(J129,"1","0")</f>
        <v>0</v>
      </c>
    </row>
    <row r="130" spans="2:9" s="21" customFormat="1" ht="12.75">
      <c r="B130" s="21" t="s">
        <v>4</v>
      </c>
      <c r="C130" s="21" t="str">
        <f>IF(I130,I2,I3)</f>
        <v>ODGOVOR NI PRAVILEN</v>
      </c>
      <c r="I130" s="21" t="b">
        <f>AND(I126,I127,I128,I129,J126,J127+J128,J129)</f>
        <v>0</v>
      </c>
    </row>
    <row r="132" spans="1:9" s="21" customFormat="1" ht="13.5" thickBot="1">
      <c r="A132" s="21" t="s">
        <v>111</v>
      </c>
      <c r="B132" s="21" t="s">
        <v>120</v>
      </c>
      <c r="I132" s="21" t="s">
        <v>18</v>
      </c>
    </row>
    <row r="133" spans="2:4" ht="13.5" thickBot="1">
      <c r="B133" s="5" t="s">
        <v>112</v>
      </c>
      <c r="C133" s="6" t="s">
        <v>113</v>
      </c>
      <c r="D133" s="6" t="s">
        <v>114</v>
      </c>
    </row>
    <row r="134" spans="2:11" ht="13.5" thickBot="1">
      <c r="B134" s="7" t="s">
        <v>23</v>
      </c>
      <c r="C134" s="26"/>
      <c r="D134" s="26"/>
      <c r="I134" s="2" t="b">
        <f>EXACT(C134,I132)</f>
        <v>0</v>
      </c>
      <c r="K134" s="2" t="str">
        <f>IF(I134,"1","0")</f>
        <v>0</v>
      </c>
    </row>
    <row r="135" spans="2:12" ht="39" thickBot="1">
      <c r="B135" s="7" t="s">
        <v>115</v>
      </c>
      <c r="C135" s="26"/>
      <c r="D135" s="26"/>
      <c r="J135" s="2" t="b">
        <f>EXACT(D135,I132)</f>
        <v>0</v>
      </c>
      <c r="L135" s="2" t="str">
        <f>IF(J135,"1","0")</f>
        <v>0</v>
      </c>
    </row>
    <row r="136" spans="2:11" ht="26.25" thickBot="1">
      <c r="B136" s="7" t="s">
        <v>116</v>
      </c>
      <c r="C136" s="26"/>
      <c r="D136" s="26"/>
      <c r="I136" s="2" t="b">
        <f>EXACT(C136,I132)</f>
        <v>0</v>
      </c>
      <c r="K136" s="2" t="str">
        <f>IF(I136,"1","0")</f>
        <v>0</v>
      </c>
    </row>
    <row r="137" spans="2:11" ht="26.25" thickBot="1">
      <c r="B137" s="7" t="s">
        <v>117</v>
      </c>
      <c r="C137" s="26"/>
      <c r="D137" s="26"/>
      <c r="I137" s="2" t="b">
        <f>EXACT(C137,I132)</f>
        <v>0</v>
      </c>
      <c r="K137" s="2" t="str">
        <f>IF(I137,"1","0")</f>
        <v>0</v>
      </c>
    </row>
    <row r="138" spans="2:12" ht="26.25" thickBot="1">
      <c r="B138" s="7" t="s">
        <v>118</v>
      </c>
      <c r="C138" s="26"/>
      <c r="D138" s="26"/>
      <c r="J138" s="2" t="b">
        <f>EXACT(D138,I132)</f>
        <v>0</v>
      </c>
      <c r="L138" s="2" t="str">
        <f>IF(J138,"1","0")</f>
        <v>0</v>
      </c>
    </row>
    <row r="139" spans="2:11" ht="26.25" thickBot="1">
      <c r="B139" s="7" t="s">
        <v>119</v>
      </c>
      <c r="C139" s="26"/>
      <c r="D139" s="26"/>
      <c r="I139" s="2" t="b">
        <f>EXACT(C139,I132)</f>
        <v>0</v>
      </c>
      <c r="K139" s="2" t="str">
        <f>IF(I139,"1","0")</f>
        <v>0</v>
      </c>
    </row>
    <row r="140" spans="2:9" s="21" customFormat="1" ht="12.75">
      <c r="B140" s="21" t="s">
        <v>4</v>
      </c>
      <c r="C140" s="21" t="str">
        <f>IF(I140,I2,I3)</f>
        <v>ODGOVOR NI PRAVILEN</v>
      </c>
      <c r="I140" s="21" t="b">
        <f>AND(I134,J135,I136,I137,J138,I139)</f>
        <v>0</v>
      </c>
    </row>
    <row r="142" spans="1:3" s="21" customFormat="1" ht="12.75">
      <c r="A142" s="21" t="s">
        <v>121</v>
      </c>
      <c r="B142" s="22" t="s">
        <v>1</v>
      </c>
      <c r="C142" s="22"/>
    </row>
    <row r="143" spans="2:10" ht="12.75">
      <c r="B143" s="2" t="s">
        <v>7</v>
      </c>
      <c r="C143" s="4" t="s">
        <v>122</v>
      </c>
      <c r="I143" s="2" t="b">
        <f>EXACT(B143,C145)</f>
        <v>0</v>
      </c>
      <c r="J143" s="2" t="str">
        <f>IF(I143,"1","0")</f>
        <v>0</v>
      </c>
    </row>
    <row r="144" spans="2:3" ht="12.75">
      <c r="B144" s="2" t="s">
        <v>11</v>
      </c>
      <c r="C144" s="4" t="s">
        <v>123</v>
      </c>
    </row>
    <row r="145" spans="2:3" ht="12.75">
      <c r="B145" s="2" t="s">
        <v>3</v>
      </c>
      <c r="C145" s="25"/>
    </row>
    <row r="146" spans="2:3" s="21" customFormat="1" ht="12.75">
      <c r="B146" s="21" t="s">
        <v>4</v>
      </c>
      <c r="C146" s="21" t="str">
        <f>IF(I143,I2,I3)</f>
        <v>ODGOVOR NI PRAVILEN</v>
      </c>
    </row>
    <row r="148" spans="1:3" s="21" customFormat="1" ht="12.75">
      <c r="A148" s="21" t="s">
        <v>124</v>
      </c>
      <c r="B148" s="22" t="s">
        <v>1</v>
      </c>
      <c r="C148" s="22"/>
    </row>
    <row r="149" spans="2:10" ht="26.25" customHeight="1">
      <c r="B149" s="2" t="s">
        <v>7</v>
      </c>
      <c r="C149" s="1" t="s">
        <v>125</v>
      </c>
      <c r="D149" s="1"/>
      <c r="E149" s="1"/>
      <c r="F149" s="1"/>
      <c r="I149" s="2" t="b">
        <f>EXACT(B151,C152)</f>
        <v>0</v>
      </c>
      <c r="J149" s="2" t="str">
        <f>IF(I149,"1","0")</f>
        <v>0</v>
      </c>
    </row>
    <row r="150" spans="2:6" ht="25.5" customHeight="1">
      <c r="B150" s="2" t="s">
        <v>11</v>
      </c>
      <c r="C150" s="1" t="s">
        <v>126</v>
      </c>
      <c r="D150" s="10"/>
      <c r="E150" s="10"/>
      <c r="F150" s="10"/>
    </row>
    <row r="151" spans="2:6" ht="24" customHeight="1">
      <c r="B151" s="2" t="s">
        <v>28</v>
      </c>
      <c r="C151" s="1" t="s">
        <v>127</v>
      </c>
      <c r="D151" s="10"/>
      <c r="E151" s="10"/>
      <c r="F151" s="10"/>
    </row>
    <row r="152" spans="2:3" ht="12.75">
      <c r="B152" s="2" t="s">
        <v>3</v>
      </c>
      <c r="C152" s="25"/>
    </row>
    <row r="153" spans="2:3" s="21" customFormat="1" ht="12.75">
      <c r="B153" s="21" t="s">
        <v>4</v>
      </c>
      <c r="C153" s="21" t="str">
        <f>IF(I149,I2,I3)</f>
        <v>ODGOVOR NI PRAVILEN</v>
      </c>
    </row>
    <row r="155" spans="1:3" s="21" customFormat="1" ht="12.75">
      <c r="A155" s="21" t="s">
        <v>128</v>
      </c>
      <c r="B155" s="22" t="s">
        <v>1</v>
      </c>
      <c r="C155" s="22"/>
    </row>
    <row r="156" spans="2:10" ht="12.75">
      <c r="B156" s="2" t="s">
        <v>7</v>
      </c>
      <c r="C156" s="4" t="s">
        <v>129</v>
      </c>
      <c r="I156" s="2" t="b">
        <f>EXACT(B156,C158)</f>
        <v>0</v>
      </c>
      <c r="J156" s="2" t="str">
        <f>IF(I156,"1","0")</f>
        <v>0</v>
      </c>
    </row>
    <row r="157" spans="2:3" ht="12.75">
      <c r="B157" s="2" t="s">
        <v>11</v>
      </c>
      <c r="C157" s="4" t="s">
        <v>130</v>
      </c>
    </row>
    <row r="158" spans="2:3" ht="12.75">
      <c r="B158" s="2" t="s">
        <v>3</v>
      </c>
      <c r="C158" s="25"/>
    </row>
    <row r="159" spans="2:3" s="21" customFormat="1" ht="12.75">
      <c r="B159" s="21" t="s">
        <v>4</v>
      </c>
      <c r="C159" s="21" t="str">
        <f>IF(I156,I2,I3)</f>
        <v>ODGOVOR NI PRAVILEN</v>
      </c>
    </row>
    <row r="161" spans="1:3" s="21" customFormat="1" ht="12.75">
      <c r="A161" s="21" t="s">
        <v>131</v>
      </c>
      <c r="B161" s="22" t="s">
        <v>1</v>
      </c>
      <c r="C161" s="22"/>
    </row>
    <row r="162" spans="2:10" ht="24.75" customHeight="1">
      <c r="B162" s="2" t="s">
        <v>7</v>
      </c>
      <c r="C162" s="1" t="s">
        <v>132</v>
      </c>
      <c r="D162" s="10"/>
      <c r="E162" s="10"/>
      <c r="F162" s="10"/>
      <c r="I162" s="2" t="b">
        <f>EXACT(B163,C166)</f>
        <v>0</v>
      </c>
      <c r="J162" s="2" t="str">
        <f>IF(I162,"1","0")</f>
        <v>0</v>
      </c>
    </row>
    <row r="163" spans="2:6" ht="27" customHeight="1">
      <c r="B163" s="2" t="s">
        <v>11</v>
      </c>
      <c r="C163" s="1" t="s">
        <v>133</v>
      </c>
      <c r="D163" s="10"/>
      <c r="E163" s="10"/>
      <c r="F163" s="10"/>
    </row>
    <row r="164" spans="2:6" ht="26.25" customHeight="1">
      <c r="B164" s="2" t="s">
        <v>28</v>
      </c>
      <c r="C164" s="1" t="s">
        <v>134</v>
      </c>
      <c r="D164" s="10"/>
      <c r="E164" s="10"/>
      <c r="F164" s="10"/>
    </row>
    <row r="165" spans="2:6" ht="24.75" customHeight="1">
      <c r="B165" s="2" t="s">
        <v>29</v>
      </c>
      <c r="C165" s="1" t="s">
        <v>135</v>
      </c>
      <c r="D165" s="10"/>
      <c r="E165" s="10"/>
      <c r="F165" s="10"/>
    </row>
    <row r="166" spans="2:3" ht="12.75">
      <c r="B166" s="2" t="s">
        <v>3</v>
      </c>
      <c r="C166" s="25"/>
    </row>
    <row r="167" spans="2:3" s="21" customFormat="1" ht="12.75">
      <c r="B167" s="21" t="s">
        <v>4</v>
      </c>
      <c r="C167" s="21" t="str">
        <f>IF(I162,I2,I3)</f>
        <v>ODGOVOR NI PRAVILEN</v>
      </c>
    </row>
    <row r="169" spans="1:9" s="21" customFormat="1" ht="13.5" thickBot="1">
      <c r="A169" s="21" t="s">
        <v>136</v>
      </c>
      <c r="B169" s="21" t="s">
        <v>137</v>
      </c>
      <c r="I169" s="21" t="s">
        <v>18</v>
      </c>
    </row>
    <row r="170" spans="2:5" ht="26.25" thickBot="1">
      <c r="B170" s="5" t="s">
        <v>138</v>
      </c>
      <c r="C170" s="6" t="s">
        <v>139</v>
      </c>
      <c r="D170" s="6" t="s">
        <v>140</v>
      </c>
      <c r="E170" s="6" t="s">
        <v>141</v>
      </c>
    </row>
    <row r="171" spans="2:12" ht="13.5" thickBot="1">
      <c r="B171" s="7" t="s">
        <v>142</v>
      </c>
      <c r="C171" s="26"/>
      <c r="D171" s="26"/>
      <c r="E171" s="26"/>
      <c r="I171" s="2" t="b">
        <f>EXACT(C171,I169)</f>
        <v>0</v>
      </c>
      <c r="L171" s="2" t="str">
        <f>IF(I171,"1","0")</f>
        <v>0</v>
      </c>
    </row>
    <row r="172" spans="2:14" ht="39" thickBot="1">
      <c r="B172" s="7" t="s">
        <v>143</v>
      </c>
      <c r="C172" s="26"/>
      <c r="D172" s="26"/>
      <c r="E172" s="26"/>
      <c r="K172" s="2" t="b">
        <f>EXACT(I169,E172)</f>
        <v>0</v>
      </c>
      <c r="N172" s="2" t="str">
        <f>IF(K172,"1","0")</f>
        <v>0</v>
      </c>
    </row>
    <row r="173" spans="2:12" ht="39" thickBot="1">
      <c r="B173" s="7" t="s">
        <v>144</v>
      </c>
      <c r="C173" s="26"/>
      <c r="D173" s="26"/>
      <c r="E173" s="26"/>
      <c r="I173" s="2" t="b">
        <f>EXACT(C173,I169)</f>
        <v>0</v>
      </c>
      <c r="L173" s="2" t="str">
        <f>IF(I173,"1","0")</f>
        <v>0</v>
      </c>
    </row>
    <row r="174" spans="2:13" ht="26.25" thickBot="1">
      <c r="B174" s="7" t="s">
        <v>145</v>
      </c>
      <c r="C174" s="26"/>
      <c r="D174" s="26"/>
      <c r="E174" s="26"/>
      <c r="J174" s="2" t="b">
        <f>EXACT(D174,I169)</f>
        <v>0</v>
      </c>
      <c r="M174" s="2" t="str">
        <f>IF(J174,"1","0")</f>
        <v>0</v>
      </c>
    </row>
    <row r="175" spans="2:13" ht="39" thickBot="1">
      <c r="B175" s="7" t="s">
        <v>146</v>
      </c>
      <c r="C175" s="26"/>
      <c r="D175" s="26"/>
      <c r="E175" s="26"/>
      <c r="J175" s="2" t="b">
        <f>EXACT(D175,I169)</f>
        <v>0</v>
      </c>
      <c r="M175" s="2" t="str">
        <f>IF(J175,"1","0")</f>
        <v>0</v>
      </c>
    </row>
    <row r="176" spans="2:12" ht="26.25" thickBot="1">
      <c r="B176" s="7" t="s">
        <v>147</v>
      </c>
      <c r="C176" s="26"/>
      <c r="D176" s="26"/>
      <c r="E176" s="26"/>
      <c r="I176" s="2" t="b">
        <f>EXACT(C176,I169)</f>
        <v>0</v>
      </c>
      <c r="L176" s="2" t="str">
        <f>IF(I176,"1","0")</f>
        <v>0</v>
      </c>
    </row>
    <row r="177" spans="2:14" ht="13.5" thickBot="1">
      <c r="B177" s="7" t="s">
        <v>148</v>
      </c>
      <c r="C177" s="26"/>
      <c r="D177" s="26"/>
      <c r="E177" s="26"/>
      <c r="K177" s="2" t="b">
        <f>EXACT(E177,I169)</f>
        <v>0</v>
      </c>
      <c r="N177" s="2" t="str">
        <f>IF(K177,"1","0")</f>
        <v>0</v>
      </c>
    </row>
    <row r="178" spans="2:9" s="21" customFormat="1" ht="12.75">
      <c r="B178" s="21" t="s">
        <v>4</v>
      </c>
      <c r="C178" s="21" t="str">
        <f>IF(I178,I2,I3)</f>
        <v>ODGOVOR NI PRAVILEN</v>
      </c>
      <c r="I178" s="21" t="b">
        <f>AND(I171,K172,I173,J174,J175,I176,K177)</f>
        <v>0</v>
      </c>
    </row>
    <row r="181" spans="2:3" ht="38.25">
      <c r="B181" s="12" t="s">
        <v>151</v>
      </c>
      <c r="C181" s="13">
        <f>J4+J12+K17+K18+K19+K20+K21+L22+L23+L24+L25+J30+J38+J44+J50+J56+J63+J64+J65+J66+J70+J76+J83+J84+J85+J86+J87+J88+J89+J94+J95+J96+J97+J98+J99+J100+J101+J102+J103+J104+J109+K117+L117+K118+L118+K119+L119+K120+L120+K126+L126+K127+L127+K128+L128+K129+L129+K134+L135+K136+K137+L138+K139+J143+J149+J156+J162+L171+N172+L173+M174+M175+L176+N177</f>
        <v>0</v>
      </c>
    </row>
    <row r="182" spans="2:12" ht="38.25">
      <c r="B182" s="12" t="s">
        <v>152</v>
      </c>
      <c r="C182" s="13">
        <v>74</v>
      </c>
      <c r="I182" s="14">
        <v>0.55</v>
      </c>
      <c r="J182" s="14">
        <v>0.66</v>
      </c>
      <c r="K182" s="14">
        <v>0.77</v>
      </c>
      <c r="L182" s="14">
        <v>0.88</v>
      </c>
    </row>
    <row r="183" spans="2:10" ht="12.75">
      <c r="B183" s="13" t="s">
        <v>153</v>
      </c>
      <c r="C183" s="15">
        <f>C181/C182</f>
        <v>0</v>
      </c>
      <c r="I183" s="2" t="s">
        <v>155</v>
      </c>
      <c r="J183" s="2" t="b">
        <f>AND(C183&lt;I182)</f>
        <v>1</v>
      </c>
    </row>
    <row r="184" spans="2:10" ht="12.75">
      <c r="B184" s="13" t="s">
        <v>154</v>
      </c>
      <c r="C184" s="16" t="str">
        <f>IF(J187,I187," ")</f>
        <v> </v>
      </c>
      <c r="I184" s="2" t="s">
        <v>156</v>
      </c>
      <c r="J184" s="2" t="b">
        <f>AND(C183&gt;=I182,C183&lt;J182)</f>
        <v>0</v>
      </c>
    </row>
    <row r="185" spans="3:10" ht="12.75">
      <c r="C185" s="17" t="str">
        <f>IF(J186,I186," ")</f>
        <v> </v>
      </c>
      <c r="I185" s="2" t="s">
        <v>157</v>
      </c>
      <c r="J185" s="2" t="b">
        <f>AND(C183&gt;=J182,C183&lt;K182)</f>
        <v>0</v>
      </c>
    </row>
    <row r="186" spans="3:10" ht="12.75">
      <c r="C186" s="17" t="str">
        <f>IF(J185,I185," ")</f>
        <v> </v>
      </c>
      <c r="I186" s="2" t="s">
        <v>158</v>
      </c>
      <c r="J186" s="2" t="b">
        <f>AND(C183&gt;=K182,C183&lt;L182)</f>
        <v>0</v>
      </c>
    </row>
    <row r="187" spans="3:10" ht="12.75">
      <c r="C187" s="17" t="str">
        <f>IF(J184,I184," ")</f>
        <v> </v>
      </c>
      <c r="I187" s="2" t="s">
        <v>159</v>
      </c>
      <c r="J187" s="2" t="b">
        <f>AND(C183&gt;=L182)</f>
        <v>0</v>
      </c>
    </row>
    <row r="188" ht="12.75">
      <c r="C188" s="17" t="str">
        <f>IF(J183,I183," ")</f>
        <v>NMS</v>
      </c>
    </row>
  </sheetData>
  <sheetProtection password="CA8F" sheet="1" objects="1" scenarios="1"/>
  <mergeCells count="42">
    <mergeCell ref="C162:F162"/>
    <mergeCell ref="C163:F163"/>
    <mergeCell ref="C164:F164"/>
    <mergeCell ref="C165:F165"/>
    <mergeCell ref="C150:F150"/>
    <mergeCell ref="C151:F151"/>
    <mergeCell ref="B155:C155"/>
    <mergeCell ref="B161:C161"/>
    <mergeCell ref="B116:E116"/>
    <mergeCell ref="B142:C142"/>
    <mergeCell ref="B148:C148"/>
    <mergeCell ref="C149:F149"/>
    <mergeCell ref="C77:F77"/>
    <mergeCell ref="B81:E81"/>
    <mergeCell ref="B92:F92"/>
    <mergeCell ref="B107:C107"/>
    <mergeCell ref="C70:F70"/>
    <mergeCell ref="C71:F71"/>
    <mergeCell ref="B75:C75"/>
    <mergeCell ref="C76:F76"/>
    <mergeCell ref="C51:F51"/>
    <mergeCell ref="C56:F56"/>
    <mergeCell ref="C57:F57"/>
    <mergeCell ref="B61:F61"/>
    <mergeCell ref="B55:C55"/>
    <mergeCell ref="C30:F30"/>
    <mergeCell ref="C31:F31"/>
    <mergeCell ref="C32:F32"/>
    <mergeCell ref="C33:F33"/>
    <mergeCell ref="C44:F44"/>
    <mergeCell ref="C38:F38"/>
    <mergeCell ref="C39:F39"/>
    <mergeCell ref="C45:F45"/>
    <mergeCell ref="C50:F50"/>
    <mergeCell ref="B29:C29"/>
    <mergeCell ref="B37:C37"/>
    <mergeCell ref="B43:C43"/>
    <mergeCell ref="B49:C49"/>
    <mergeCell ref="A1:F1"/>
    <mergeCell ref="B3:C3"/>
    <mergeCell ref="B9:C9"/>
    <mergeCell ref="B69:C69"/>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Blatnik&amp;Co.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Katja Blatnik</dc:creator>
  <cp:keywords/>
  <dc:description/>
  <cp:lastModifiedBy>Katja Blatnik</cp:lastModifiedBy>
  <dcterms:created xsi:type="dcterms:W3CDTF">2009-03-04T09:35:31Z</dcterms:created>
  <dcterms:modified xsi:type="dcterms:W3CDTF">2009-03-04T13:22:20Z</dcterms:modified>
  <cp:category/>
  <cp:version/>
  <cp:contentType/>
  <cp:contentStatus/>
</cp:coreProperties>
</file>