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<sst xmlns="http://schemas.openxmlformats.org/spreadsheetml/2006/main" count="143" uniqueCount="96">
  <si>
    <t>RAZPORED PO TEDNIH:</t>
  </si>
  <si>
    <t>1.letnik</t>
  </si>
  <si>
    <t>2.letnik</t>
  </si>
  <si>
    <t>3.letnik</t>
  </si>
  <si>
    <t>SKUPAJ</t>
  </si>
  <si>
    <r>
      <t>Izobraževanje</t>
    </r>
    <r>
      <rPr>
        <sz val="12"/>
        <rFont val="Arial Black"/>
        <family val="2"/>
      </rPr>
      <t xml:space="preserve"> A+B+C+E:</t>
    </r>
  </si>
  <si>
    <r>
      <t xml:space="preserve">D: </t>
    </r>
    <r>
      <rPr>
        <sz val="12"/>
        <rFont val="Arial"/>
        <family val="0"/>
      </rPr>
      <t>Interesne dejavnosti:</t>
    </r>
  </si>
  <si>
    <r>
      <t xml:space="preserve">Č: </t>
    </r>
    <r>
      <rPr>
        <sz val="12"/>
        <rFont val="Arial"/>
        <family val="2"/>
      </rPr>
      <t xml:space="preserve">Praktično usposabljanje z delom  </t>
    </r>
  </si>
  <si>
    <t>Skupno število tednov:</t>
  </si>
  <si>
    <r>
      <t>A</t>
    </r>
    <r>
      <rPr>
        <b/>
        <sz val="12"/>
        <rFont val="Arial"/>
        <family val="2"/>
      </rPr>
      <t xml:space="preserve"> – Splošnoizobraževalni predmeti</t>
    </r>
  </si>
  <si>
    <t>Vsota</t>
  </si>
  <si>
    <t>Število ur</t>
  </si>
  <si>
    <t>Letno</t>
  </si>
  <si>
    <t>Teden</t>
  </si>
  <si>
    <t>SLO</t>
  </si>
  <si>
    <t>O</t>
  </si>
  <si>
    <t>Slovenščina</t>
  </si>
  <si>
    <t>MAT</t>
  </si>
  <si>
    <t>Matematika</t>
  </si>
  <si>
    <t>TUJ</t>
  </si>
  <si>
    <t>UME</t>
  </si>
  <si>
    <t>Umetnost</t>
  </si>
  <si>
    <t>NAR</t>
  </si>
  <si>
    <t>Naravoslovje</t>
  </si>
  <si>
    <t>DRU</t>
  </si>
  <si>
    <t>Družboslovje</t>
  </si>
  <si>
    <t>ŠVZ</t>
  </si>
  <si>
    <t>Športna vzgoja</t>
  </si>
  <si>
    <t>Skupaj A:</t>
  </si>
  <si>
    <r>
      <t>B</t>
    </r>
    <r>
      <rPr>
        <b/>
        <i/>
        <sz val="12"/>
        <rFont val="Arial CE"/>
        <family val="0"/>
      </rPr>
      <t xml:space="preserve"> – Strokovni moduli</t>
    </r>
  </si>
  <si>
    <t>VSOTA:</t>
  </si>
  <si>
    <t>M1</t>
  </si>
  <si>
    <t>Temelji gospodarstva</t>
  </si>
  <si>
    <t>GD-teorija</t>
  </si>
  <si>
    <t>GD-PRA</t>
  </si>
  <si>
    <t>POVP- teor</t>
  </si>
  <si>
    <t>POVP-PRA</t>
  </si>
  <si>
    <t>M2</t>
  </si>
  <si>
    <t>Poslovanje trgovskega podjetja</t>
  </si>
  <si>
    <t>PR</t>
  </si>
  <si>
    <r>
      <t>PR-</t>
    </r>
    <r>
      <rPr>
        <sz val="10"/>
        <color indexed="49"/>
        <rFont val="Times New Roman"/>
        <family val="1"/>
      </rPr>
      <t>PRA</t>
    </r>
  </si>
  <si>
    <t>PTP</t>
  </si>
  <si>
    <r>
      <t>PTP-</t>
    </r>
    <r>
      <rPr>
        <sz val="10"/>
        <color indexed="30"/>
        <rFont val="Times New Roman"/>
        <family val="1"/>
      </rPr>
      <t>PRA</t>
    </r>
  </si>
  <si>
    <t>IKT-teor</t>
  </si>
  <si>
    <r>
      <t>IKT-</t>
    </r>
    <r>
      <rPr>
        <sz val="10"/>
        <rFont val="Arial"/>
        <family val="2"/>
      </rPr>
      <t>PRA</t>
    </r>
  </si>
  <si>
    <t>M3</t>
  </si>
  <si>
    <t>Prodaja blaga</t>
  </si>
  <si>
    <t>PRP-teorija</t>
  </si>
  <si>
    <t>PRP-PRA</t>
  </si>
  <si>
    <t>PSP-teorija</t>
  </si>
  <si>
    <t>PSP-PRA</t>
  </si>
  <si>
    <t>M4</t>
  </si>
  <si>
    <t>I</t>
  </si>
  <si>
    <t>Upravljanje z blagovno skupino živila</t>
  </si>
  <si>
    <t>POŽ</t>
  </si>
  <si>
    <t>POŽ-PRA</t>
  </si>
  <si>
    <t>PRŽ</t>
  </si>
  <si>
    <t>PRŽ-PRA</t>
  </si>
  <si>
    <t>B</t>
  </si>
  <si>
    <t>seštevek</t>
  </si>
  <si>
    <t>TEO</t>
  </si>
  <si>
    <t>PRA</t>
  </si>
  <si>
    <t xml:space="preserve">Odprti 
kurikul </t>
  </si>
  <si>
    <t>oblikovanje prodajnega prostora</t>
  </si>
  <si>
    <t>OPP</t>
  </si>
  <si>
    <t>OPP PRA</t>
  </si>
  <si>
    <t>podjetništvo</t>
  </si>
  <si>
    <t>TJ 2 NEM</t>
  </si>
  <si>
    <t>E</t>
  </si>
  <si>
    <t>Letnik</t>
  </si>
  <si>
    <t>Skupaj</t>
  </si>
  <si>
    <t>I.</t>
  </si>
  <si>
    <t>II.</t>
  </si>
  <si>
    <t>III.</t>
  </si>
  <si>
    <t>SKUPAJ UR NA DIJAKA:</t>
  </si>
  <si>
    <t>B+C+E</t>
  </si>
  <si>
    <t>TRGOVEC - novo</t>
  </si>
  <si>
    <t>tuj jezik 2</t>
  </si>
  <si>
    <t>Tuji jezik 1 + OK -E(66)</t>
  </si>
  <si>
    <t>A+ OK-E</t>
  </si>
  <si>
    <t>državljanska kultura</t>
  </si>
  <si>
    <t>DK</t>
  </si>
  <si>
    <t xml:space="preserve">  Tehnično blago</t>
  </si>
  <si>
    <t>TB</t>
  </si>
  <si>
    <t>TB-PRA</t>
  </si>
  <si>
    <t>PB</t>
  </si>
  <si>
    <t>POD</t>
  </si>
  <si>
    <t>POD -PRA</t>
  </si>
  <si>
    <t>TID</t>
  </si>
  <si>
    <t>TID-PRA</t>
  </si>
  <si>
    <t>Poslovni bonton</t>
  </si>
  <si>
    <t>POB-teorija</t>
  </si>
  <si>
    <t>POB-PRA</t>
  </si>
  <si>
    <t xml:space="preserve"> Tekstilo  in drogerijski izdelki</t>
  </si>
  <si>
    <t>PRAK - teorija</t>
  </si>
  <si>
    <t>PRAK - PRA</t>
  </si>
</sst>
</file>

<file path=xl/styles.xml><?xml version="1.0" encoding="utf-8"?>
<styleSheet xmlns="http://schemas.openxmlformats.org/spreadsheetml/2006/main">
  <numFmts count="11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0.0"/>
    <numFmt numFmtId="165" formatCode="0.0000"/>
    <numFmt numFmtId="166" formatCode="0.000"/>
  </numFmts>
  <fonts count="41">
    <font>
      <sz val="10"/>
      <name val="Arial"/>
      <family val="0"/>
    </font>
    <font>
      <sz val="16"/>
      <name val="Arial Black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sz val="12"/>
      <name val="Arial Black"/>
      <family val="2"/>
    </font>
    <font>
      <b/>
      <sz val="10"/>
      <name val="Arial"/>
      <family val="2"/>
    </font>
    <font>
      <b/>
      <sz val="12"/>
      <name val="Arial Black"/>
      <family val="2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b/>
      <sz val="12"/>
      <color indexed="12"/>
      <name val="Arial"/>
      <family val="2"/>
    </font>
    <font>
      <b/>
      <i/>
      <sz val="11"/>
      <name val="Times New Roman"/>
      <family val="1"/>
    </font>
    <font>
      <b/>
      <i/>
      <sz val="12"/>
      <name val="Arial Black"/>
      <family val="2"/>
    </font>
    <font>
      <b/>
      <i/>
      <sz val="12"/>
      <name val="Arial CE"/>
      <family val="0"/>
    </font>
    <font>
      <b/>
      <i/>
      <sz val="12"/>
      <name val="Arial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2"/>
      <color indexed="49"/>
      <name val="Times New Roman"/>
      <family val="1"/>
    </font>
    <font>
      <sz val="10"/>
      <color indexed="49"/>
      <name val="Times New Roman"/>
      <family val="1"/>
    </font>
    <font>
      <sz val="12"/>
      <color indexed="12"/>
      <name val="Times New Roman"/>
      <family val="1"/>
    </font>
    <font>
      <sz val="10"/>
      <color indexed="30"/>
      <name val="Times New Roman"/>
      <family val="1"/>
    </font>
    <font>
      <b/>
      <sz val="10"/>
      <name val="Arial CE"/>
      <family val="0"/>
    </font>
    <font>
      <sz val="12"/>
      <color indexed="21"/>
      <name val="Times New Roman"/>
      <family val="1"/>
    </font>
    <font>
      <b/>
      <sz val="10"/>
      <color indexed="21"/>
      <name val="Arial CE"/>
      <family val="0"/>
    </font>
    <font>
      <b/>
      <sz val="10"/>
      <color indexed="21"/>
      <name val="Arial"/>
      <family val="2"/>
    </font>
    <font>
      <sz val="10"/>
      <color indexed="17"/>
      <name val="Arial CE"/>
      <family val="0"/>
    </font>
    <font>
      <b/>
      <sz val="10"/>
      <color indexed="17"/>
      <name val="Arial"/>
      <family val="2"/>
    </font>
    <font>
      <b/>
      <sz val="10"/>
      <color indexed="8"/>
      <name val="Arial CE"/>
      <family val="0"/>
    </font>
    <font>
      <sz val="10"/>
      <name val="Arial CE"/>
      <family val="0"/>
    </font>
    <font>
      <sz val="10"/>
      <color indexed="21"/>
      <name val="Arial CE"/>
      <family val="0"/>
    </font>
    <font>
      <b/>
      <sz val="12"/>
      <color indexed="12"/>
      <name val="Arial CE"/>
      <family val="0"/>
    </font>
    <font>
      <sz val="10"/>
      <color indexed="10"/>
      <name val="Arial Black"/>
      <family val="2"/>
    </font>
    <font>
      <sz val="12"/>
      <color indexed="17"/>
      <name val="Times New Roman"/>
      <family val="1"/>
    </font>
    <font>
      <b/>
      <sz val="11"/>
      <name val="Arial CE"/>
      <family val="0"/>
    </font>
    <font>
      <sz val="10"/>
      <name val="Arial Black"/>
      <family val="2"/>
    </font>
    <font>
      <b/>
      <sz val="10"/>
      <name val="Arial Black"/>
      <family val="2"/>
    </font>
    <font>
      <b/>
      <sz val="10"/>
      <color indexed="12"/>
      <name val="Arial"/>
      <family val="2"/>
    </font>
    <font>
      <sz val="11"/>
      <color indexed="12"/>
      <name val="Arial Black"/>
      <family val="2"/>
    </font>
    <font>
      <sz val="10"/>
      <color indexed="10"/>
      <name val="Arial CE"/>
      <family val="0"/>
    </font>
    <font>
      <sz val="8"/>
      <name val="Arial CE"/>
      <family val="0"/>
    </font>
    <font>
      <sz val="8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</fills>
  <borders count="6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2" borderId="1" xfId="0" applyFont="1" applyFill="1" applyBorder="1" applyAlignment="1" applyProtection="1">
      <alignment horizontal="left" vertical="center"/>
      <protection/>
    </xf>
    <xf numFmtId="0" fontId="0" fillId="2" borderId="2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3" fillId="2" borderId="4" xfId="0" applyFont="1" applyFill="1" applyBorder="1" applyAlignment="1" applyProtection="1">
      <alignment horizontal="center"/>
      <protection/>
    </xf>
    <xf numFmtId="0" fontId="0" fillId="0" borderId="5" xfId="0" applyBorder="1" applyAlignment="1" applyProtection="1">
      <alignment/>
      <protection/>
    </xf>
    <xf numFmtId="0" fontId="2" fillId="0" borderId="6" xfId="0" applyFont="1" applyBorder="1" applyAlignment="1" applyProtection="1">
      <alignment horizontal="center"/>
      <protection/>
    </xf>
    <xf numFmtId="0" fontId="4" fillId="0" borderId="7" xfId="0" applyFont="1" applyBorder="1" applyAlignment="1" applyProtection="1">
      <alignment horizontal="center"/>
      <protection/>
    </xf>
    <xf numFmtId="0" fontId="4" fillId="0" borderId="8" xfId="0" applyFont="1" applyBorder="1" applyAlignment="1" applyProtection="1">
      <alignment horizontal="center"/>
      <protection/>
    </xf>
    <xf numFmtId="0" fontId="6" fillId="0" borderId="3" xfId="0" applyFont="1" applyBorder="1" applyAlignment="1" applyProtection="1">
      <alignment/>
      <protection/>
    </xf>
    <xf numFmtId="0" fontId="3" fillId="0" borderId="4" xfId="0" applyFont="1" applyBorder="1" applyAlignment="1" applyProtection="1">
      <alignment horizontal="center"/>
      <protection/>
    </xf>
    <xf numFmtId="0" fontId="7" fillId="2" borderId="9" xfId="0" applyFont="1" applyFill="1" applyBorder="1" applyAlignment="1" applyProtection="1">
      <alignment horizontal="left"/>
      <protection/>
    </xf>
    <xf numFmtId="0" fontId="7" fillId="2" borderId="10" xfId="0" applyFont="1" applyFill="1" applyBorder="1" applyAlignment="1" applyProtection="1">
      <alignment horizontal="left"/>
      <protection/>
    </xf>
    <xf numFmtId="0" fontId="7" fillId="2" borderId="11" xfId="0" applyFont="1" applyFill="1" applyBorder="1" applyAlignment="1" applyProtection="1">
      <alignment horizontal="left"/>
      <protection/>
    </xf>
    <xf numFmtId="0" fontId="7" fillId="2" borderId="12" xfId="0" applyFont="1" applyFill="1" applyBorder="1" applyAlignment="1" applyProtection="1">
      <alignment horizontal="left"/>
      <protection/>
    </xf>
    <xf numFmtId="0" fontId="7" fillId="2" borderId="0" xfId="0" applyFont="1" applyFill="1" applyBorder="1" applyAlignment="1" applyProtection="1">
      <alignment horizontal="left"/>
      <protection/>
    </xf>
    <xf numFmtId="0" fontId="7" fillId="2" borderId="5" xfId="0" applyFont="1" applyFill="1" applyBorder="1" applyAlignment="1" applyProtection="1">
      <alignment horizontal="left"/>
      <protection/>
    </xf>
    <xf numFmtId="0" fontId="7" fillId="2" borderId="13" xfId="0" applyFont="1" applyFill="1" applyBorder="1" applyAlignment="1" applyProtection="1">
      <alignment horizontal="left"/>
      <protection/>
    </xf>
    <xf numFmtId="0" fontId="7" fillId="2" borderId="14" xfId="0" applyFont="1" applyFill="1" applyBorder="1" applyAlignment="1" applyProtection="1">
      <alignment horizontal="left"/>
      <protection/>
    </xf>
    <xf numFmtId="0" fontId="7" fillId="2" borderId="15" xfId="0" applyFont="1" applyFill="1" applyBorder="1" applyAlignment="1" applyProtection="1">
      <alignment horizontal="left"/>
      <protection/>
    </xf>
    <xf numFmtId="0" fontId="6" fillId="2" borderId="16" xfId="0" applyFont="1" applyFill="1" applyBorder="1" applyAlignment="1" applyProtection="1">
      <alignment horizontal="center"/>
      <protection/>
    </xf>
    <xf numFmtId="0" fontId="6" fillId="2" borderId="17" xfId="0" applyFont="1" applyFill="1" applyBorder="1" applyAlignment="1" applyProtection="1">
      <alignment horizontal="center"/>
      <protection/>
    </xf>
    <xf numFmtId="0" fontId="6" fillId="2" borderId="18" xfId="0" applyFont="1" applyFill="1" applyBorder="1" applyAlignment="1" applyProtection="1">
      <alignment horizontal="center"/>
      <protection/>
    </xf>
    <xf numFmtId="0" fontId="6" fillId="2" borderId="19" xfId="0" applyFont="1" applyFill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vertical="top" wrapText="1"/>
      <protection/>
    </xf>
    <xf numFmtId="0" fontId="0" fillId="0" borderId="0" xfId="0" applyBorder="1" applyAlignment="1" applyProtection="1">
      <alignment/>
      <protection/>
    </xf>
    <xf numFmtId="1" fontId="0" fillId="0" borderId="21" xfId="0" applyNumberFormat="1" applyBorder="1" applyAlignment="1" applyProtection="1">
      <alignment/>
      <protection/>
    </xf>
    <xf numFmtId="1" fontId="0" fillId="0" borderId="22" xfId="0" applyNumberFormat="1" applyBorder="1" applyAlignment="1" applyProtection="1">
      <alignment/>
      <protection/>
    </xf>
    <xf numFmtId="0" fontId="10" fillId="0" borderId="23" xfId="0" applyFont="1" applyBorder="1" applyAlignment="1" applyProtection="1">
      <alignment horizontal="center"/>
      <protection/>
    </xf>
    <xf numFmtId="0" fontId="8" fillId="0" borderId="24" xfId="0" applyFont="1" applyBorder="1" applyAlignment="1" applyProtection="1">
      <alignment horizontal="left" vertical="center" wrapText="1"/>
      <protection/>
    </xf>
    <xf numFmtId="0" fontId="9" fillId="0" borderId="25" xfId="0" applyFont="1" applyBorder="1" applyAlignment="1" applyProtection="1">
      <alignment vertical="top" wrapText="1"/>
      <protection/>
    </xf>
    <xf numFmtId="0" fontId="0" fillId="0" borderId="26" xfId="0" applyBorder="1" applyAlignment="1" applyProtection="1">
      <alignment/>
      <protection/>
    </xf>
    <xf numFmtId="1" fontId="0" fillId="0" borderId="27" xfId="0" applyNumberFormat="1" applyBorder="1" applyAlignment="1" applyProtection="1">
      <alignment/>
      <protection/>
    </xf>
    <xf numFmtId="1" fontId="0" fillId="0" borderId="28" xfId="0" applyNumberFormat="1" applyBorder="1" applyAlignment="1" applyProtection="1">
      <alignment/>
      <protection/>
    </xf>
    <xf numFmtId="1" fontId="0" fillId="0" borderId="29" xfId="0" applyNumberFormat="1" applyBorder="1" applyAlignment="1" applyProtection="1">
      <alignment/>
      <protection/>
    </xf>
    <xf numFmtId="0" fontId="10" fillId="0" borderId="7" xfId="0" applyFont="1" applyBorder="1" applyAlignment="1" applyProtection="1">
      <alignment horizontal="center"/>
      <protection/>
    </xf>
    <xf numFmtId="0" fontId="8" fillId="0" borderId="7" xfId="0" applyFont="1" applyBorder="1" applyAlignment="1" applyProtection="1">
      <alignment horizontal="left" vertical="center" wrapText="1"/>
      <protection/>
    </xf>
    <xf numFmtId="0" fontId="8" fillId="0" borderId="23" xfId="0" applyFont="1" applyBorder="1" applyAlignment="1" applyProtection="1">
      <alignment horizontal="left" vertical="center" wrapText="1"/>
      <protection/>
    </xf>
    <xf numFmtId="1" fontId="0" fillId="0" borderId="30" xfId="0" applyNumberFormat="1" applyBorder="1" applyAlignment="1" applyProtection="1">
      <alignment/>
      <protection/>
    </xf>
    <xf numFmtId="1" fontId="0" fillId="0" borderId="31" xfId="0" applyNumberFormat="1" applyBorder="1" applyAlignment="1" applyProtection="1">
      <alignment/>
      <protection/>
    </xf>
    <xf numFmtId="0" fontId="10" fillId="0" borderId="8" xfId="0" applyFont="1" applyBorder="1" applyAlignment="1" applyProtection="1">
      <alignment horizontal="center"/>
      <protection/>
    </xf>
    <xf numFmtId="0" fontId="11" fillId="3" borderId="2" xfId="0" applyFont="1" applyFill="1" applyBorder="1" applyAlignment="1" applyProtection="1">
      <alignment horizontal="left"/>
      <protection/>
    </xf>
    <xf numFmtId="0" fontId="4" fillId="3" borderId="2" xfId="0" applyFont="1" applyFill="1" applyBorder="1" applyAlignment="1" applyProtection="1">
      <alignment/>
      <protection/>
    </xf>
    <xf numFmtId="1" fontId="6" fillId="3" borderId="32" xfId="0" applyNumberFormat="1" applyFont="1" applyFill="1" applyBorder="1" applyAlignment="1" applyProtection="1">
      <alignment/>
      <protection/>
    </xf>
    <xf numFmtId="1" fontId="0" fillId="3" borderId="33" xfId="0" applyNumberFormat="1" applyFill="1" applyBorder="1" applyAlignment="1" applyProtection="1">
      <alignment/>
      <protection/>
    </xf>
    <xf numFmtId="0" fontId="10" fillId="3" borderId="4" xfId="0" applyFont="1" applyFill="1" applyBorder="1" applyAlignment="1" applyProtection="1">
      <alignment horizontal="center"/>
      <protection/>
    </xf>
    <xf numFmtId="0" fontId="0" fillId="4" borderId="2" xfId="0" applyFill="1" applyBorder="1" applyAlignment="1" applyProtection="1">
      <alignment/>
      <protection/>
    </xf>
    <xf numFmtId="0" fontId="0" fillId="4" borderId="3" xfId="0" applyFill="1" applyBorder="1" applyAlignment="1" applyProtection="1">
      <alignment/>
      <protection/>
    </xf>
    <xf numFmtId="0" fontId="0" fillId="4" borderId="10" xfId="0" applyFill="1" applyBorder="1" applyAlignment="1" applyProtection="1">
      <alignment/>
      <protection/>
    </xf>
    <xf numFmtId="0" fontId="0" fillId="4" borderId="11" xfId="0" applyFill="1" applyBorder="1" applyAlignment="1" applyProtection="1">
      <alignment/>
      <protection/>
    </xf>
    <xf numFmtId="0" fontId="0" fillId="4" borderId="9" xfId="0" applyFill="1" applyBorder="1" applyAlignment="1" applyProtection="1">
      <alignment/>
      <protection/>
    </xf>
    <xf numFmtId="0" fontId="12" fillId="4" borderId="12" xfId="0" applyFont="1" applyFill="1" applyBorder="1" applyAlignment="1" applyProtection="1">
      <alignment horizontal="left" vertical="center"/>
      <protection/>
    </xf>
    <xf numFmtId="0" fontId="12" fillId="4" borderId="0" xfId="0" applyFont="1" applyFill="1" applyBorder="1" applyAlignment="1" applyProtection="1">
      <alignment horizontal="left" vertical="center"/>
      <protection/>
    </xf>
    <xf numFmtId="0" fontId="12" fillId="4" borderId="5" xfId="0" applyFont="1" applyFill="1" applyBorder="1" applyAlignment="1" applyProtection="1">
      <alignment horizontal="left" vertical="center"/>
      <protection/>
    </xf>
    <xf numFmtId="0" fontId="12" fillId="4" borderId="13" xfId="0" applyFont="1" applyFill="1" applyBorder="1" applyAlignment="1" applyProtection="1">
      <alignment horizontal="left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12" fillId="4" borderId="14" xfId="0" applyFont="1" applyFill="1" applyBorder="1" applyAlignment="1" applyProtection="1">
      <alignment horizontal="left" vertical="center"/>
      <protection/>
    </xf>
    <xf numFmtId="0" fontId="12" fillId="4" borderId="15" xfId="0" applyFont="1" applyFill="1" applyBorder="1" applyAlignment="1" applyProtection="1">
      <alignment horizontal="left" vertical="center"/>
      <protection/>
    </xf>
    <xf numFmtId="0" fontId="6" fillId="4" borderId="16" xfId="0" applyFont="1" applyFill="1" applyBorder="1" applyAlignment="1" applyProtection="1">
      <alignment horizontal="center"/>
      <protection/>
    </xf>
    <xf numFmtId="0" fontId="6" fillId="4" borderId="17" xfId="0" applyFont="1" applyFill="1" applyBorder="1" applyAlignment="1" applyProtection="1">
      <alignment horizontal="center"/>
      <protection/>
    </xf>
    <xf numFmtId="0" fontId="6" fillId="4" borderId="18" xfId="0" applyFont="1" applyFill="1" applyBorder="1" applyAlignment="1" applyProtection="1">
      <alignment horizontal="center"/>
      <protection/>
    </xf>
    <xf numFmtId="0" fontId="6" fillId="4" borderId="19" xfId="0" applyFont="1" applyFill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15" fillId="0" borderId="20" xfId="0" applyFont="1" applyBorder="1" applyAlignment="1" applyProtection="1">
      <alignment horizontal="center" vertical="center" wrapText="1"/>
      <protection/>
    </xf>
    <xf numFmtId="0" fontId="0" fillId="0" borderId="27" xfId="0" applyFont="1" applyBorder="1" applyAlignment="1" applyProtection="1">
      <alignment horizontal="left"/>
      <protection/>
    </xf>
    <xf numFmtId="0" fontId="3" fillId="0" borderId="29" xfId="0" applyFont="1" applyBorder="1" applyAlignment="1" applyProtection="1">
      <alignment horizontal="left"/>
      <protection/>
    </xf>
    <xf numFmtId="0" fontId="0" fillId="0" borderId="27" xfId="0" applyFont="1" applyBorder="1" applyAlignment="1" applyProtection="1">
      <alignment/>
      <protection/>
    </xf>
    <xf numFmtId="2" fontId="0" fillId="0" borderId="28" xfId="0" applyNumberFormat="1" applyFont="1" applyBorder="1" applyAlignment="1" applyProtection="1">
      <alignment horizontal="center"/>
      <protection/>
    </xf>
    <xf numFmtId="0" fontId="0" fillId="0" borderId="21" xfId="0" applyFont="1" applyFill="1" applyBorder="1" applyAlignment="1" applyProtection="1">
      <alignment/>
      <protection/>
    </xf>
    <xf numFmtId="2" fontId="0" fillId="0" borderId="34" xfId="0" applyNumberFormat="1" applyFont="1" applyFill="1" applyBorder="1" applyAlignment="1" applyProtection="1">
      <alignment horizontal="center"/>
      <protection/>
    </xf>
    <xf numFmtId="0" fontId="0" fillId="0" borderId="29" xfId="0" applyFont="1" applyBorder="1" applyAlignment="1" applyProtection="1">
      <alignment horizontal="left"/>
      <protection/>
    </xf>
    <xf numFmtId="0" fontId="0" fillId="0" borderId="35" xfId="0" applyFont="1" applyBorder="1" applyAlignment="1" applyProtection="1">
      <alignment horizontal="left"/>
      <protection/>
    </xf>
    <xf numFmtId="0" fontId="3" fillId="0" borderId="36" xfId="0" applyFont="1" applyBorder="1" applyAlignment="1" applyProtection="1">
      <alignment horizontal="left"/>
      <protection/>
    </xf>
    <xf numFmtId="0" fontId="0" fillId="5" borderId="35" xfId="0" applyFont="1" applyFill="1" applyBorder="1" applyAlignment="1" applyProtection="1">
      <alignment horizontal="left"/>
      <protection/>
    </xf>
    <xf numFmtId="2" fontId="0" fillId="5" borderId="37" xfId="0" applyNumberFormat="1" applyFont="1" applyFill="1" applyBorder="1" applyAlignment="1" applyProtection="1">
      <alignment horizontal="center"/>
      <protection/>
    </xf>
    <xf numFmtId="0" fontId="0" fillId="5" borderId="35" xfId="0" applyFont="1" applyFill="1" applyBorder="1" applyAlignment="1" applyProtection="1">
      <alignment/>
      <protection/>
    </xf>
    <xf numFmtId="2" fontId="0" fillId="5" borderId="35" xfId="0" applyNumberFormat="1" applyFont="1" applyFill="1" applyBorder="1" applyAlignment="1" applyProtection="1">
      <alignment horizontal="center"/>
      <protection/>
    </xf>
    <xf numFmtId="2" fontId="0" fillId="0" borderId="37" xfId="0" applyNumberFormat="1" applyFont="1" applyBorder="1" applyAlignment="1" applyProtection="1">
      <alignment horizontal="center"/>
      <protection/>
    </xf>
    <xf numFmtId="0" fontId="0" fillId="0" borderId="35" xfId="0" applyFont="1" applyFill="1" applyBorder="1" applyAlignment="1" applyProtection="1">
      <alignment/>
      <protection/>
    </xf>
    <xf numFmtId="2" fontId="0" fillId="0" borderId="37" xfId="0" applyNumberFormat="1" applyFont="1" applyFill="1" applyBorder="1" applyAlignment="1" applyProtection="1">
      <alignment horizontal="center"/>
      <protection/>
    </xf>
    <xf numFmtId="2" fontId="0" fillId="0" borderId="36" xfId="0" applyNumberFormat="1" applyFont="1" applyBorder="1" applyAlignment="1" applyProtection="1">
      <alignment horizontal="center"/>
      <protection/>
    </xf>
    <xf numFmtId="2" fontId="0" fillId="0" borderId="0" xfId="0" applyNumberFormat="1" applyAlignment="1">
      <alignment/>
    </xf>
    <xf numFmtId="0" fontId="0" fillId="0" borderId="35" xfId="0" applyFont="1" applyBorder="1" applyAlignment="1" applyProtection="1">
      <alignment/>
      <protection/>
    </xf>
    <xf numFmtId="0" fontId="0" fillId="0" borderId="35" xfId="0" applyFont="1" applyFill="1" applyBorder="1" applyAlignment="1" applyProtection="1">
      <alignment horizontal="center"/>
      <protection/>
    </xf>
    <xf numFmtId="0" fontId="16" fillId="0" borderId="16" xfId="0" applyFont="1" applyBorder="1" applyAlignment="1" applyProtection="1">
      <alignment wrapText="1"/>
      <protection/>
    </xf>
    <xf numFmtId="0" fontId="0" fillId="0" borderId="17" xfId="0" applyBorder="1" applyAlignment="1" applyProtection="1">
      <alignment/>
      <protection/>
    </xf>
    <xf numFmtId="0" fontId="0" fillId="5" borderId="16" xfId="0" applyFont="1" applyFill="1" applyBorder="1" applyAlignment="1" applyProtection="1">
      <alignment horizontal="left"/>
      <protection/>
    </xf>
    <xf numFmtId="2" fontId="0" fillId="5" borderId="18" xfId="0" applyNumberFormat="1" applyFont="1" applyFill="1" applyBorder="1" applyAlignment="1" applyProtection="1">
      <alignment horizontal="center"/>
      <protection/>
    </xf>
    <xf numFmtId="0" fontId="15" fillId="0" borderId="38" xfId="0" applyFont="1" applyBorder="1" applyAlignment="1" applyProtection="1">
      <alignment horizontal="center" vertical="center" wrapText="1"/>
      <protection/>
    </xf>
    <xf numFmtId="0" fontId="0" fillId="6" borderId="30" xfId="0" applyFill="1" applyBorder="1" applyAlignment="1" applyProtection="1">
      <alignment/>
      <protection/>
    </xf>
    <xf numFmtId="0" fontId="0" fillId="6" borderId="31" xfId="0" applyFill="1" applyBorder="1" applyAlignment="1" applyProtection="1">
      <alignment/>
      <protection/>
    </xf>
    <xf numFmtId="0" fontId="0" fillId="6" borderId="39" xfId="0" applyFill="1" applyBorder="1" applyAlignment="1" applyProtection="1">
      <alignment/>
      <protection/>
    </xf>
    <xf numFmtId="2" fontId="0" fillId="6" borderId="40" xfId="0" applyNumberFormat="1" applyFill="1" applyBorder="1" applyAlignment="1" applyProtection="1">
      <alignment/>
      <protection/>
    </xf>
    <xf numFmtId="2" fontId="6" fillId="6" borderId="40" xfId="0" applyNumberFormat="1" applyFont="1" applyFill="1" applyBorder="1" applyAlignment="1" applyProtection="1">
      <alignment/>
      <protection/>
    </xf>
    <xf numFmtId="0" fontId="6" fillId="6" borderId="41" xfId="0" applyFont="1" applyFill="1" applyBorder="1" applyAlignment="1" applyProtection="1">
      <alignment/>
      <protection/>
    </xf>
    <xf numFmtId="0" fontId="10" fillId="6" borderId="4" xfId="0" applyFont="1" applyFill="1" applyBorder="1" applyAlignment="1" applyProtection="1">
      <alignment horizontal="center"/>
      <protection/>
    </xf>
    <xf numFmtId="0" fontId="17" fillId="0" borderId="42" xfId="0" applyFont="1" applyBorder="1" applyAlignment="1" applyProtection="1">
      <alignment wrapText="1"/>
      <protection/>
    </xf>
    <xf numFmtId="0" fontId="0" fillId="0" borderId="22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2" fontId="6" fillId="0" borderId="34" xfId="0" applyNumberFormat="1" applyFont="1" applyBorder="1" applyAlignment="1" applyProtection="1">
      <alignment/>
      <protection/>
    </xf>
    <xf numFmtId="2" fontId="6" fillId="0" borderId="22" xfId="0" applyNumberFormat="1" applyFont="1" applyBorder="1" applyAlignment="1" applyProtection="1">
      <alignment/>
      <protection/>
    </xf>
    <xf numFmtId="0" fontId="17" fillId="0" borderId="43" xfId="0" applyFont="1" applyBorder="1" applyAlignment="1" applyProtection="1">
      <alignment wrapText="1"/>
      <protection/>
    </xf>
    <xf numFmtId="0" fontId="0" fillId="0" borderId="29" xfId="0" applyBorder="1" applyAlignment="1" applyProtection="1">
      <alignment/>
      <protection/>
    </xf>
    <xf numFmtId="0" fontId="0" fillId="5" borderId="16" xfId="0" applyFill="1" applyBorder="1" applyAlignment="1" applyProtection="1">
      <alignment/>
      <protection/>
    </xf>
    <xf numFmtId="2" fontId="6" fillId="5" borderId="37" xfId="0" applyNumberFormat="1" applyFont="1" applyFill="1" applyBorder="1" applyAlignment="1" applyProtection="1">
      <alignment/>
      <protection/>
    </xf>
    <xf numFmtId="0" fontId="19" fillId="0" borderId="35" xfId="0" applyFont="1" applyFill="1" applyBorder="1" applyAlignment="1" applyProtection="1">
      <alignment wrapText="1"/>
      <protection/>
    </xf>
    <xf numFmtId="0" fontId="0" fillId="0" borderId="36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2" fontId="6" fillId="0" borderId="37" xfId="0" applyNumberFormat="1" applyFont="1" applyBorder="1" applyAlignment="1" applyProtection="1">
      <alignment/>
      <protection/>
    </xf>
    <xf numFmtId="2" fontId="6" fillId="0" borderId="36" xfId="0" applyNumberFormat="1" applyFont="1" applyBorder="1" applyAlignment="1" applyProtection="1">
      <alignment/>
      <protection/>
    </xf>
    <xf numFmtId="0" fontId="0" fillId="5" borderId="35" xfId="0" applyFill="1" applyBorder="1" applyAlignment="1" applyProtection="1">
      <alignment/>
      <protection/>
    </xf>
    <xf numFmtId="0" fontId="21" fillId="0" borderId="0" xfId="0" applyFont="1" applyAlignment="1">
      <alignment/>
    </xf>
    <xf numFmtId="0" fontId="15" fillId="0" borderId="43" xfId="0" applyFont="1" applyBorder="1" applyAlignment="1" applyProtection="1">
      <alignment wrapText="1"/>
      <protection/>
    </xf>
    <xf numFmtId="0" fontId="4" fillId="0" borderId="19" xfId="0" applyFont="1" applyBorder="1" applyAlignment="1" applyProtection="1">
      <alignment/>
      <protection/>
    </xf>
    <xf numFmtId="2" fontId="6" fillId="5" borderId="18" xfId="0" applyNumberFormat="1" applyFont="1" applyFill="1" applyBorder="1" applyAlignment="1" applyProtection="1">
      <alignment/>
      <protection/>
    </xf>
    <xf numFmtId="0" fontId="15" fillId="6" borderId="0" xfId="0" applyFont="1" applyFill="1" applyBorder="1" applyAlignment="1" applyProtection="1">
      <alignment wrapText="1"/>
      <protection/>
    </xf>
    <xf numFmtId="0" fontId="0" fillId="6" borderId="0" xfId="0" applyFill="1" applyBorder="1" applyAlignment="1" applyProtection="1">
      <alignment/>
      <protection/>
    </xf>
    <xf numFmtId="2" fontId="0" fillId="6" borderId="39" xfId="0" applyNumberFormat="1" applyFill="1" applyBorder="1" applyAlignment="1" applyProtection="1">
      <alignment/>
      <protection/>
    </xf>
    <xf numFmtId="2" fontId="6" fillId="6" borderId="41" xfId="0" applyNumberFormat="1" applyFont="1" applyFill="1" applyBorder="1" applyAlignment="1" applyProtection="1">
      <alignment/>
      <protection/>
    </xf>
    <xf numFmtId="0" fontId="22" fillId="0" borderId="21" xfId="0" applyFont="1" applyFill="1" applyBorder="1" applyAlignment="1" applyProtection="1">
      <alignment wrapText="1"/>
      <protection/>
    </xf>
    <xf numFmtId="0" fontId="0" fillId="0" borderId="22" xfId="0" applyFill="1" applyBorder="1" applyAlignment="1" applyProtection="1">
      <alignment/>
      <protection/>
    </xf>
    <xf numFmtId="0" fontId="23" fillId="0" borderId="21" xfId="0" applyFont="1" applyFill="1" applyBorder="1" applyAlignment="1" applyProtection="1">
      <alignment/>
      <protection/>
    </xf>
    <xf numFmtId="2" fontId="24" fillId="0" borderId="34" xfId="0" applyNumberFormat="1" applyFont="1" applyFill="1" applyBorder="1" applyAlignment="1" applyProtection="1">
      <alignment/>
      <protection/>
    </xf>
    <xf numFmtId="2" fontId="24" fillId="0" borderId="22" xfId="0" applyNumberFormat="1" applyFont="1" applyFill="1" applyBorder="1" applyAlignment="1" applyProtection="1">
      <alignment/>
      <protection/>
    </xf>
    <xf numFmtId="0" fontId="22" fillId="0" borderId="35" xfId="0" applyFont="1" applyFill="1" applyBorder="1" applyAlignment="1" applyProtection="1">
      <alignment wrapText="1"/>
      <protection/>
    </xf>
    <xf numFmtId="0" fontId="0" fillId="0" borderId="36" xfId="0" applyFill="1" applyBorder="1" applyAlignment="1" applyProtection="1">
      <alignment/>
      <protection/>
    </xf>
    <xf numFmtId="0" fontId="25" fillId="5" borderId="35" xfId="0" applyFont="1" applyFill="1" applyBorder="1" applyAlignment="1" applyProtection="1">
      <alignment/>
      <protection/>
    </xf>
    <xf numFmtId="2" fontId="26" fillId="5" borderId="37" xfId="0" applyNumberFormat="1" applyFont="1" applyFill="1" applyBorder="1" applyAlignment="1" applyProtection="1">
      <alignment/>
      <protection/>
    </xf>
    <xf numFmtId="2" fontId="24" fillId="5" borderId="29" xfId="0" applyNumberFormat="1" applyFont="1" applyFill="1" applyBorder="1" applyAlignment="1" applyProtection="1">
      <alignment/>
      <protection/>
    </xf>
    <xf numFmtId="0" fontId="0" fillId="0" borderId="35" xfId="0" applyFill="1" applyBorder="1" applyAlignment="1" applyProtection="1">
      <alignment/>
      <protection/>
    </xf>
    <xf numFmtId="2" fontId="6" fillId="0" borderId="37" xfId="0" applyNumberFormat="1" applyFont="1" applyFill="1" applyBorder="1" applyAlignment="1" applyProtection="1">
      <alignment/>
      <protection/>
    </xf>
    <xf numFmtId="2" fontId="6" fillId="0" borderId="36" xfId="0" applyNumberFormat="1" applyFont="1" applyFill="1" applyBorder="1" applyAlignment="1" applyProtection="1">
      <alignment/>
      <protection/>
    </xf>
    <xf numFmtId="49" fontId="0" fillId="0" borderId="0" xfId="0" applyNumberFormat="1" applyAlignment="1">
      <alignment/>
    </xf>
    <xf numFmtId="0" fontId="9" fillId="0" borderId="35" xfId="0" applyFont="1" applyFill="1" applyBorder="1" applyAlignment="1" applyProtection="1">
      <alignment wrapText="1"/>
      <protection/>
    </xf>
    <xf numFmtId="0" fontId="21" fillId="0" borderId="35" xfId="0" applyFont="1" applyFill="1" applyBorder="1" applyAlignment="1" applyProtection="1">
      <alignment/>
      <protection/>
    </xf>
    <xf numFmtId="0" fontId="27" fillId="0" borderId="35" xfId="0" applyFont="1" applyFill="1" applyBorder="1" applyAlignment="1" applyProtection="1">
      <alignment/>
      <protection/>
    </xf>
    <xf numFmtId="0" fontId="9" fillId="0" borderId="16" xfId="0" applyFont="1" applyFill="1" applyBorder="1" applyAlignment="1" applyProtection="1">
      <alignment wrapText="1"/>
      <protection/>
    </xf>
    <xf numFmtId="0" fontId="0" fillId="0" borderId="17" xfId="0" applyFill="1" applyBorder="1" applyAlignment="1" applyProtection="1">
      <alignment/>
      <protection/>
    </xf>
    <xf numFmtId="0" fontId="28" fillId="5" borderId="16" xfId="0" applyFont="1" applyFill="1" applyBorder="1" applyAlignment="1" applyProtection="1">
      <alignment/>
      <protection/>
    </xf>
    <xf numFmtId="0" fontId="15" fillId="6" borderId="10" xfId="0" applyFont="1" applyFill="1" applyBorder="1" applyAlignment="1" applyProtection="1">
      <alignment wrapText="1"/>
      <protection/>
    </xf>
    <xf numFmtId="0" fontId="0" fillId="6" borderId="11" xfId="0" applyFill="1" applyBorder="1" applyAlignment="1" applyProtection="1">
      <alignment/>
      <protection/>
    </xf>
    <xf numFmtId="0" fontId="0" fillId="0" borderId="21" xfId="0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/>
      <protection/>
    </xf>
    <xf numFmtId="0" fontId="29" fillId="0" borderId="21" xfId="0" applyFont="1" applyFill="1" applyBorder="1" applyAlignment="1" applyProtection="1">
      <alignment/>
      <protection/>
    </xf>
    <xf numFmtId="2" fontId="6" fillId="0" borderId="22" xfId="0" applyNumberFormat="1" applyFont="1" applyFill="1" applyBorder="1" applyAlignment="1" applyProtection="1">
      <alignment/>
      <protection/>
    </xf>
    <xf numFmtId="0" fontId="22" fillId="0" borderId="27" xfId="0" applyFont="1" applyFill="1" applyBorder="1" applyAlignment="1" applyProtection="1">
      <alignment wrapText="1"/>
      <protection/>
    </xf>
    <xf numFmtId="0" fontId="0" fillId="0" borderId="29" xfId="0" applyFill="1" applyBorder="1" applyAlignment="1" applyProtection="1">
      <alignment/>
      <protection/>
    </xf>
    <xf numFmtId="0" fontId="29" fillId="5" borderId="35" xfId="0" applyFont="1" applyFill="1" applyBorder="1" applyAlignment="1" applyProtection="1">
      <alignment/>
      <protection/>
    </xf>
    <xf numFmtId="2" fontId="24" fillId="5" borderId="37" xfId="0" applyNumberFormat="1" applyFont="1" applyFill="1" applyBorder="1" applyAlignment="1" applyProtection="1">
      <alignment/>
      <protection/>
    </xf>
    <xf numFmtId="0" fontId="0" fillId="0" borderId="27" xfId="0" applyFill="1" applyBorder="1" applyAlignment="1" applyProtection="1">
      <alignment/>
      <protection/>
    </xf>
    <xf numFmtId="2" fontId="6" fillId="0" borderId="28" xfId="0" applyNumberFormat="1" applyFont="1" applyFill="1" applyBorder="1" applyAlignment="1" applyProtection="1">
      <alignment/>
      <protection/>
    </xf>
    <xf numFmtId="2" fontId="6" fillId="0" borderId="29" xfId="0" applyNumberFormat="1" applyFont="1" applyFill="1" applyBorder="1" applyAlignment="1" applyProtection="1">
      <alignment/>
      <protection/>
    </xf>
    <xf numFmtId="0" fontId="19" fillId="0" borderId="12" xfId="0" applyFont="1" applyFill="1" applyBorder="1" applyAlignment="1" applyProtection="1">
      <alignment wrapText="1"/>
      <protection/>
    </xf>
    <xf numFmtId="0" fontId="0" fillId="0" borderId="44" xfId="0" applyFill="1" applyBorder="1" applyAlignment="1" applyProtection="1">
      <alignment/>
      <protection/>
    </xf>
    <xf numFmtId="2" fontId="6" fillId="5" borderId="45" xfId="0" applyNumberFormat="1" applyFont="1" applyFill="1" applyBorder="1" applyAlignment="1" applyProtection="1">
      <alignment/>
      <protection/>
    </xf>
    <xf numFmtId="0" fontId="0" fillId="5" borderId="46" xfId="0" applyFill="1" applyBorder="1" applyAlignment="1" applyProtection="1">
      <alignment/>
      <protection/>
    </xf>
    <xf numFmtId="0" fontId="15" fillId="6" borderId="32" xfId="0" applyFont="1" applyFill="1" applyBorder="1" applyAlignment="1" applyProtection="1">
      <alignment wrapText="1"/>
      <protection/>
    </xf>
    <xf numFmtId="0" fontId="0" fillId="6" borderId="33" xfId="0" applyFill="1" applyBorder="1" applyAlignment="1" applyProtection="1">
      <alignment/>
      <protection/>
    </xf>
    <xf numFmtId="0" fontId="0" fillId="6" borderId="32" xfId="0" applyFill="1" applyBorder="1" applyAlignment="1" applyProtection="1">
      <alignment/>
      <protection/>
    </xf>
    <xf numFmtId="2" fontId="0" fillId="6" borderId="32" xfId="0" applyNumberFormat="1" applyFill="1" applyBorder="1" applyAlignment="1" applyProtection="1">
      <alignment/>
      <protection/>
    </xf>
    <xf numFmtId="0" fontId="15" fillId="7" borderId="12" xfId="0" applyFont="1" applyFill="1" applyBorder="1" applyAlignment="1" applyProtection="1">
      <alignment wrapText="1"/>
      <protection/>
    </xf>
    <xf numFmtId="0" fontId="0" fillId="7" borderId="0" xfId="0" applyFill="1" applyBorder="1" applyAlignment="1" applyProtection="1">
      <alignment/>
      <protection/>
    </xf>
    <xf numFmtId="0" fontId="0" fillId="7" borderId="12" xfId="0" applyFill="1" applyBorder="1" applyAlignment="1" applyProtection="1">
      <alignment/>
      <protection/>
    </xf>
    <xf numFmtId="2" fontId="0" fillId="7" borderId="12" xfId="0" applyNumberFormat="1" applyFill="1" applyBorder="1" applyAlignment="1" applyProtection="1">
      <alignment/>
      <protection/>
    </xf>
    <xf numFmtId="0" fontId="10" fillId="6" borderId="20" xfId="0" applyFont="1" applyFill="1" applyBorder="1" applyAlignment="1" applyProtection="1">
      <alignment horizontal="center"/>
      <protection/>
    </xf>
    <xf numFmtId="0" fontId="15" fillId="8" borderId="20" xfId="0" applyFont="1" applyFill="1" applyBorder="1" applyAlignment="1" applyProtection="1">
      <alignment horizontal="center" vertical="center" wrapText="1"/>
      <protection/>
    </xf>
    <xf numFmtId="0" fontId="32" fillId="0" borderId="27" xfId="0" applyFont="1" applyFill="1" applyBorder="1" applyAlignment="1" applyProtection="1">
      <alignment wrapText="1"/>
      <protection/>
    </xf>
    <xf numFmtId="2" fontId="24" fillId="5" borderId="36" xfId="0" applyNumberFormat="1" applyFont="1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22" fillId="0" borderId="6" xfId="0" applyFont="1" applyFill="1" applyBorder="1" applyAlignment="1" applyProtection="1">
      <alignment wrapText="1"/>
      <protection/>
    </xf>
    <xf numFmtId="0" fontId="3" fillId="0" borderId="47" xfId="0" applyFont="1" applyBorder="1" applyAlignment="1" applyProtection="1">
      <alignment horizontal="left"/>
      <protection/>
    </xf>
    <xf numFmtId="0" fontId="0" fillId="0" borderId="35" xfId="0" applyFont="1" applyBorder="1" applyAlignment="1" applyProtection="1">
      <alignment/>
      <protection/>
    </xf>
    <xf numFmtId="0" fontId="6" fillId="0" borderId="48" xfId="0" applyFont="1" applyFill="1" applyBorder="1" applyAlignment="1" applyProtection="1">
      <alignment horizontal="right"/>
      <protection/>
    </xf>
    <xf numFmtId="0" fontId="0" fillId="0" borderId="49" xfId="0" applyFont="1" applyBorder="1" applyAlignment="1" applyProtection="1">
      <alignment/>
      <protection/>
    </xf>
    <xf numFmtId="0" fontId="33" fillId="0" borderId="34" xfId="0" applyFont="1" applyFill="1" applyBorder="1" applyAlignment="1" applyProtection="1">
      <alignment horizontal="center"/>
      <protection/>
    </xf>
    <xf numFmtId="0" fontId="19" fillId="0" borderId="7" xfId="0" applyFont="1" applyFill="1" applyBorder="1" applyAlignment="1" applyProtection="1">
      <alignment wrapText="1"/>
      <protection/>
    </xf>
    <xf numFmtId="0" fontId="3" fillId="0" borderId="26" xfId="0" applyFont="1" applyBorder="1" applyAlignment="1" applyProtection="1">
      <alignment horizontal="left"/>
      <protection/>
    </xf>
    <xf numFmtId="2" fontId="0" fillId="0" borderId="35" xfId="0" applyNumberFormat="1" applyFont="1" applyBorder="1" applyAlignment="1" applyProtection="1">
      <alignment/>
      <protection/>
    </xf>
    <xf numFmtId="2" fontId="24" fillId="5" borderId="49" xfId="0" applyNumberFormat="1" applyFont="1" applyFill="1" applyBorder="1" applyAlignment="1" applyProtection="1">
      <alignment/>
      <protection/>
    </xf>
    <xf numFmtId="0" fontId="29" fillId="5" borderId="49" xfId="0" applyFont="1" applyFill="1" applyBorder="1" applyAlignment="1" applyProtection="1">
      <alignment/>
      <protection/>
    </xf>
    <xf numFmtId="0" fontId="22" fillId="0" borderId="7" xfId="0" applyFont="1" applyFill="1" applyBorder="1" applyAlignment="1" applyProtection="1">
      <alignment wrapText="1"/>
      <protection/>
    </xf>
    <xf numFmtId="0" fontId="3" fillId="0" borderId="35" xfId="0" applyFont="1" applyBorder="1" applyAlignment="1" applyProtection="1">
      <alignment horizontal="left"/>
      <protection/>
    </xf>
    <xf numFmtId="0" fontId="3" fillId="0" borderId="49" xfId="0" applyFont="1" applyBorder="1" applyAlignment="1" applyProtection="1">
      <alignment horizontal="left"/>
      <protection/>
    </xf>
    <xf numFmtId="0" fontId="33" fillId="0" borderId="37" xfId="0" applyFont="1" applyFill="1" applyBorder="1" applyAlignment="1" applyProtection="1">
      <alignment horizontal="center"/>
      <protection/>
    </xf>
    <xf numFmtId="1" fontId="0" fillId="0" borderId="0" xfId="0" applyNumberFormat="1" applyAlignment="1">
      <alignment/>
    </xf>
    <xf numFmtId="0" fontId="31" fillId="0" borderId="38" xfId="0" applyFont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/>
      <protection/>
    </xf>
    <xf numFmtId="0" fontId="22" fillId="0" borderId="8" xfId="0" applyFont="1" applyFill="1" applyBorder="1" applyAlignment="1" applyProtection="1">
      <alignment wrapText="1"/>
      <protection/>
    </xf>
    <xf numFmtId="0" fontId="3" fillId="0" borderId="50" xfId="0" applyFont="1" applyBorder="1" applyAlignment="1" applyProtection="1">
      <alignment horizontal="left"/>
      <protection/>
    </xf>
    <xf numFmtId="0" fontId="0" fillId="0" borderId="16" xfId="0" applyBorder="1" applyAlignment="1" applyProtection="1">
      <alignment/>
      <protection/>
    </xf>
    <xf numFmtId="0" fontId="0" fillId="0" borderId="51" xfId="0" applyBorder="1" applyAlignment="1" applyProtection="1">
      <alignment/>
      <protection/>
    </xf>
    <xf numFmtId="0" fontId="33" fillId="0" borderId="18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2" fontId="0" fillId="6" borderId="33" xfId="0" applyNumberFormat="1" applyFill="1" applyBorder="1" applyAlignment="1" applyProtection="1">
      <alignment/>
      <protection/>
    </xf>
    <xf numFmtId="1" fontId="0" fillId="0" borderId="0" xfId="0" applyNumberFormat="1" applyAlignment="1">
      <alignment horizontal="center"/>
    </xf>
    <xf numFmtId="0" fontId="34" fillId="0" borderId="4" xfId="0" applyFont="1" applyBorder="1" applyAlignment="1" applyProtection="1">
      <alignment horizontal="center" vertical="center" wrapText="1"/>
      <protection/>
    </xf>
    <xf numFmtId="0" fontId="0" fillId="0" borderId="4" xfId="0" applyBorder="1" applyAlignment="1" applyProtection="1">
      <alignment/>
      <protection/>
    </xf>
    <xf numFmtId="49" fontId="15" fillId="8" borderId="20" xfId="0" applyNumberFormat="1" applyFont="1" applyFill="1" applyBorder="1" applyAlignment="1" applyProtection="1">
      <alignment horizontal="center" vertical="center" wrapText="1"/>
      <protection/>
    </xf>
    <xf numFmtId="2" fontId="0" fillId="0" borderId="0" xfId="0" applyNumberFormat="1" applyAlignment="1" applyProtection="1">
      <alignment/>
      <protection/>
    </xf>
    <xf numFmtId="0" fontId="0" fillId="0" borderId="16" xfId="0" applyFont="1" applyBorder="1" applyAlignment="1" applyProtection="1">
      <alignment horizontal="center"/>
      <protection/>
    </xf>
    <xf numFmtId="0" fontId="0" fillId="0" borderId="51" xfId="0" applyFont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 horizontal="center"/>
      <protection/>
    </xf>
    <xf numFmtId="0" fontId="33" fillId="3" borderId="52" xfId="0" applyFont="1" applyFill="1" applyBorder="1" applyAlignment="1" applyProtection="1">
      <alignment horizontal="right"/>
      <protection/>
    </xf>
    <xf numFmtId="0" fontId="0" fillId="3" borderId="53" xfId="0" applyFill="1" applyBorder="1" applyAlignment="1" applyProtection="1">
      <alignment/>
      <protection/>
    </xf>
    <xf numFmtId="1" fontId="6" fillId="3" borderId="9" xfId="0" applyNumberFormat="1" applyFont="1" applyFill="1" applyBorder="1" applyAlignment="1" applyProtection="1">
      <alignment horizontal="right"/>
      <protection/>
    </xf>
    <xf numFmtId="2" fontId="6" fillId="3" borderId="9" xfId="0" applyNumberFormat="1" applyFont="1" applyFill="1" applyBorder="1" applyAlignment="1" applyProtection="1">
      <alignment horizontal="right"/>
      <protection/>
    </xf>
    <xf numFmtId="0" fontId="33" fillId="3" borderId="38" xfId="0" applyFont="1" applyFill="1" applyBorder="1" applyAlignment="1" applyProtection="1">
      <alignment/>
      <protection/>
    </xf>
    <xf numFmtId="0" fontId="35" fillId="0" borderId="0" xfId="0" applyFont="1" applyAlignment="1" applyProtection="1">
      <alignment/>
      <protection/>
    </xf>
    <xf numFmtId="0" fontId="33" fillId="9" borderId="25" xfId="0" applyFont="1" applyFill="1" applyBorder="1" applyAlignment="1" applyProtection="1">
      <alignment horizontal="right"/>
      <protection/>
    </xf>
    <xf numFmtId="0" fontId="0" fillId="9" borderId="54" xfId="0" applyFill="1" applyBorder="1" applyAlignment="1" applyProtection="1">
      <alignment/>
      <protection/>
    </xf>
    <xf numFmtId="1" fontId="0" fillId="9" borderId="55" xfId="0" applyNumberFormat="1" applyFont="1" applyFill="1" applyBorder="1" applyAlignment="1" applyProtection="1">
      <alignment/>
      <protection/>
    </xf>
    <xf numFmtId="0" fontId="0" fillId="9" borderId="55" xfId="0" applyNumberFormat="1" applyFont="1" applyFill="1" applyBorder="1" applyAlignment="1" applyProtection="1">
      <alignment/>
      <protection/>
    </xf>
    <xf numFmtId="2" fontId="0" fillId="9" borderId="55" xfId="0" applyNumberFormat="1" applyFont="1" applyFill="1" applyBorder="1" applyAlignment="1" applyProtection="1">
      <alignment/>
      <protection/>
    </xf>
    <xf numFmtId="0" fontId="33" fillId="9" borderId="4" xfId="0" applyFont="1" applyFill="1" applyBorder="1" applyAlignment="1" applyProtection="1">
      <alignment/>
      <protection/>
    </xf>
    <xf numFmtId="49" fontId="0" fillId="0" borderId="0" xfId="0" applyNumberFormat="1" applyAlignment="1">
      <alignment horizontal="center"/>
    </xf>
    <xf numFmtId="0" fontId="33" fillId="7" borderId="56" xfId="0" applyFont="1" applyFill="1" applyBorder="1" applyAlignment="1" applyProtection="1">
      <alignment horizontal="right"/>
      <protection/>
    </xf>
    <xf numFmtId="0" fontId="0" fillId="7" borderId="57" xfId="0" applyFill="1" applyBorder="1" applyAlignment="1" applyProtection="1">
      <alignment/>
      <protection/>
    </xf>
    <xf numFmtId="1" fontId="36" fillId="7" borderId="55" xfId="0" applyNumberFormat="1" applyFont="1" applyFill="1" applyBorder="1" applyAlignment="1" applyProtection="1">
      <alignment/>
      <protection/>
    </xf>
    <xf numFmtId="2" fontId="36" fillId="7" borderId="55" xfId="0" applyNumberFormat="1" applyFont="1" applyFill="1" applyBorder="1" applyAlignment="1" applyProtection="1">
      <alignment/>
      <protection/>
    </xf>
    <xf numFmtId="1" fontId="37" fillId="7" borderId="4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2" fontId="38" fillId="0" borderId="0" xfId="0" applyNumberFormat="1" applyFont="1" applyBorder="1" applyAlignment="1">
      <alignment/>
    </xf>
    <xf numFmtId="0" fontId="39" fillId="0" borderId="0" xfId="0" applyFont="1" applyBorder="1" applyAlignment="1">
      <alignment/>
    </xf>
    <xf numFmtId="0" fontId="38" fillId="0" borderId="0" xfId="0" applyFont="1" applyBorder="1" applyAlignment="1">
      <alignment/>
    </xf>
    <xf numFmtId="0" fontId="37" fillId="0" borderId="0" xfId="0" applyFont="1" applyBorder="1" applyAlignment="1">
      <alignment/>
    </xf>
    <xf numFmtId="164" fontId="0" fillId="0" borderId="34" xfId="0" applyNumberFormat="1" applyBorder="1" applyAlignment="1" applyProtection="1">
      <alignment/>
      <protection/>
    </xf>
    <xf numFmtId="164" fontId="0" fillId="0" borderId="28" xfId="0" applyNumberFormat="1" applyBorder="1" applyAlignment="1" applyProtection="1">
      <alignment/>
      <protection/>
    </xf>
    <xf numFmtId="164" fontId="0" fillId="0" borderId="58" xfId="0" applyNumberFormat="1" applyBorder="1" applyAlignment="1" applyProtection="1">
      <alignment/>
      <protection/>
    </xf>
    <xf numFmtId="164" fontId="0" fillId="3" borderId="59" xfId="0" applyNumberFormat="1" applyFill="1" applyBorder="1" applyAlignment="1" applyProtection="1">
      <alignment/>
      <protection/>
    </xf>
    <xf numFmtId="2" fontId="0" fillId="0" borderId="49" xfId="0" applyNumberFormat="1" applyFont="1" applyBorder="1" applyAlignment="1" applyProtection="1">
      <alignment/>
      <protection/>
    </xf>
    <xf numFmtId="0" fontId="4" fillId="0" borderId="46" xfId="0" applyFont="1" applyBorder="1" applyAlignment="1" applyProtection="1">
      <alignment horizontal="center"/>
      <protection/>
    </xf>
    <xf numFmtId="0" fontId="4" fillId="0" borderId="60" xfId="0" applyFont="1" applyBorder="1" applyAlignment="1" applyProtection="1">
      <alignment horizontal="center"/>
      <protection/>
    </xf>
    <xf numFmtId="0" fontId="4" fillId="0" borderId="44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left"/>
      <protection/>
    </xf>
    <xf numFmtId="0" fontId="5" fillId="0" borderId="56" xfId="0" applyFont="1" applyBorder="1" applyAlignment="1" applyProtection="1">
      <alignment horizontal="left" vertical="center" wrapText="1"/>
      <protection/>
    </xf>
    <xf numFmtId="0" fontId="5" fillId="0" borderId="19" xfId="0" applyFont="1" applyBorder="1" applyAlignment="1" applyProtection="1">
      <alignment horizontal="left" vertical="center" wrapText="1"/>
      <protection/>
    </xf>
    <xf numFmtId="0" fontId="0" fillId="2" borderId="1" xfId="0" applyFill="1" applyBorder="1" applyAlignment="1" applyProtection="1">
      <alignment horizontal="center"/>
      <protection/>
    </xf>
    <xf numFmtId="0" fontId="0" fillId="2" borderId="3" xfId="0" applyFill="1" applyBorder="1" applyAlignment="1" applyProtection="1">
      <alignment horizontal="center"/>
      <protection/>
    </xf>
    <xf numFmtId="0" fontId="0" fillId="2" borderId="2" xfId="0" applyFill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left"/>
      <protection/>
    </xf>
    <xf numFmtId="0" fontId="4" fillId="0" borderId="61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0" fontId="2" fillId="0" borderId="49" xfId="0" applyFont="1" applyBorder="1" applyAlignment="1" applyProtection="1">
      <alignment horizontal="center"/>
      <protection/>
    </xf>
    <xf numFmtId="0" fontId="2" fillId="0" borderId="29" xfId="0" applyFont="1" applyBorder="1" applyAlignment="1" applyProtection="1">
      <alignment horizontal="center"/>
      <protection/>
    </xf>
    <xf numFmtId="0" fontId="2" fillId="0" borderId="62" xfId="0" applyFont="1" applyBorder="1" applyAlignment="1" applyProtection="1">
      <alignment horizontal="center"/>
      <protection/>
    </xf>
    <xf numFmtId="0" fontId="5" fillId="0" borderId="25" xfId="0" applyFont="1" applyBorder="1" applyAlignment="1" applyProtection="1">
      <alignment horizontal="left" wrapText="1"/>
      <protection/>
    </xf>
    <xf numFmtId="0" fontId="5" fillId="0" borderId="43" xfId="0" applyFont="1" applyBorder="1" applyAlignment="1" applyProtection="1">
      <alignment horizontal="left" wrapText="1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49" xfId="0" applyFont="1" applyBorder="1" applyAlignment="1" applyProtection="1">
      <alignment horizontal="center"/>
      <protection/>
    </xf>
    <xf numFmtId="0" fontId="4" fillId="0" borderId="36" xfId="0" applyFont="1" applyBorder="1" applyAlignment="1" applyProtection="1">
      <alignment horizontal="center"/>
      <protection/>
    </xf>
    <xf numFmtId="0" fontId="3" fillId="0" borderId="63" xfId="0" applyFont="1" applyBorder="1" applyAlignment="1" applyProtection="1">
      <alignment horizontal="left"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63" xfId="0" applyFont="1" applyBorder="1" applyAlignment="1" applyProtection="1">
      <alignment horizontal="center"/>
      <protection/>
    </xf>
    <xf numFmtId="0" fontId="3" fillId="0" borderId="33" xfId="0" applyFont="1" applyBorder="1" applyAlignment="1" applyProtection="1">
      <alignment horizontal="center"/>
      <protection/>
    </xf>
    <xf numFmtId="0" fontId="7" fillId="2" borderId="1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 horizontal="left"/>
      <protection/>
    </xf>
    <xf numFmtId="0" fontId="7" fillId="2" borderId="9" xfId="0" applyFont="1" applyFill="1" applyBorder="1" applyAlignment="1" applyProtection="1">
      <alignment horizontal="left"/>
      <protection/>
    </xf>
    <xf numFmtId="0" fontId="6" fillId="2" borderId="10" xfId="0" applyFont="1" applyFill="1" applyBorder="1" applyAlignment="1" applyProtection="1">
      <alignment horizontal="center"/>
      <protection/>
    </xf>
    <xf numFmtId="0" fontId="6" fillId="2" borderId="11" xfId="0" applyFont="1" applyFill="1" applyBorder="1" applyAlignment="1" applyProtection="1">
      <alignment horizontal="center"/>
      <protection/>
    </xf>
    <xf numFmtId="0" fontId="6" fillId="2" borderId="9" xfId="0" applyFont="1" applyFill="1" applyBorder="1" applyAlignment="1" applyProtection="1">
      <alignment horizontal="center"/>
      <protection/>
    </xf>
    <xf numFmtId="0" fontId="3" fillId="2" borderId="64" xfId="0" applyFont="1" applyFill="1" applyBorder="1" applyAlignment="1" applyProtection="1">
      <alignment horizontal="center" vertical="center"/>
      <protection/>
    </xf>
    <xf numFmtId="0" fontId="3" fillId="2" borderId="20" xfId="0" applyFont="1" applyFill="1" applyBorder="1" applyAlignment="1" applyProtection="1">
      <alignment horizontal="center" vertical="center"/>
      <protection/>
    </xf>
    <xf numFmtId="0" fontId="3" fillId="2" borderId="38" xfId="0" applyFont="1" applyFill="1" applyBorder="1" applyAlignment="1" applyProtection="1">
      <alignment horizontal="center" vertical="center"/>
      <protection/>
    </xf>
    <xf numFmtId="0" fontId="6" fillId="2" borderId="35" xfId="0" applyFont="1" applyFill="1" applyBorder="1" applyAlignment="1" applyProtection="1">
      <alignment horizontal="center"/>
      <protection/>
    </xf>
    <xf numFmtId="0" fontId="6" fillId="2" borderId="36" xfId="0" applyFont="1" applyFill="1" applyBorder="1" applyAlignment="1" applyProtection="1">
      <alignment horizontal="center"/>
      <protection/>
    </xf>
    <xf numFmtId="0" fontId="6" fillId="2" borderId="37" xfId="0" applyFont="1" applyFill="1" applyBorder="1" applyAlignment="1" applyProtection="1">
      <alignment horizontal="center"/>
      <protection/>
    </xf>
    <xf numFmtId="0" fontId="6" fillId="2" borderId="43" xfId="0" applyFont="1" applyFill="1" applyBorder="1" applyAlignment="1" applyProtection="1">
      <alignment horizontal="center"/>
      <protection/>
    </xf>
    <xf numFmtId="0" fontId="11" fillId="3" borderId="1" xfId="0" applyFont="1" applyFill="1" applyBorder="1" applyAlignment="1" applyProtection="1">
      <alignment horizontal="left"/>
      <protection/>
    </xf>
    <xf numFmtId="0" fontId="11" fillId="3" borderId="2" xfId="0" applyFont="1" applyFill="1" applyBorder="1" applyAlignment="1" applyProtection="1">
      <alignment horizontal="left"/>
      <protection/>
    </xf>
    <xf numFmtId="0" fontId="12" fillId="4" borderId="1" xfId="0" applyFont="1" applyFill="1" applyBorder="1" applyAlignment="1" applyProtection="1">
      <alignment horizontal="left" vertical="center"/>
      <protection/>
    </xf>
    <xf numFmtId="0" fontId="12" fillId="4" borderId="2" xfId="0" applyFont="1" applyFill="1" applyBorder="1" applyAlignment="1" applyProtection="1">
      <alignment horizontal="left" vertical="center"/>
      <protection/>
    </xf>
    <xf numFmtId="0" fontId="6" fillId="4" borderId="12" xfId="0" applyFont="1" applyFill="1" applyBorder="1" applyAlignment="1" applyProtection="1">
      <alignment horizontal="center"/>
      <protection/>
    </xf>
    <xf numFmtId="0" fontId="6" fillId="4" borderId="0" xfId="0" applyFont="1" applyFill="1" applyBorder="1" applyAlignment="1" applyProtection="1">
      <alignment horizontal="center"/>
      <protection/>
    </xf>
    <xf numFmtId="0" fontId="6" fillId="4" borderId="5" xfId="0" applyFont="1" applyFill="1" applyBorder="1" applyAlignment="1" applyProtection="1">
      <alignment horizontal="center"/>
      <protection/>
    </xf>
    <xf numFmtId="0" fontId="14" fillId="4" borderId="20" xfId="0" applyFont="1" applyFill="1" applyBorder="1" applyAlignment="1" applyProtection="1">
      <alignment horizontal="center" vertical="center"/>
      <protection/>
    </xf>
    <xf numFmtId="0" fontId="14" fillId="4" borderId="38" xfId="0" applyFont="1" applyFill="1" applyBorder="1" applyAlignment="1" applyProtection="1">
      <alignment horizontal="center" vertical="center"/>
      <protection/>
    </xf>
    <xf numFmtId="0" fontId="6" fillId="4" borderId="35" xfId="0" applyFont="1" applyFill="1" applyBorder="1" applyAlignment="1" applyProtection="1">
      <alignment horizontal="center"/>
      <protection/>
    </xf>
    <xf numFmtId="0" fontId="6" fillId="4" borderId="36" xfId="0" applyFont="1" applyFill="1" applyBorder="1" applyAlignment="1" applyProtection="1">
      <alignment horizontal="center"/>
      <protection/>
    </xf>
    <xf numFmtId="0" fontId="6" fillId="4" borderId="37" xfId="0" applyFont="1" applyFill="1" applyBorder="1" applyAlignment="1" applyProtection="1">
      <alignment horizontal="center"/>
      <protection/>
    </xf>
    <xf numFmtId="0" fontId="6" fillId="4" borderId="43" xfId="0" applyFont="1" applyFill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38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38" xfId="0" applyFont="1" applyBorder="1" applyAlignment="1" applyProtection="1">
      <alignment horizontal="center" vertical="center"/>
      <protection/>
    </xf>
    <xf numFmtId="0" fontId="15" fillId="0" borderId="20" xfId="0" applyFont="1" applyBorder="1" applyAlignment="1" applyProtection="1">
      <alignment horizontal="center" vertical="center" wrapText="1"/>
      <protection/>
    </xf>
    <xf numFmtId="0" fontId="15" fillId="0" borderId="38" xfId="0" applyFont="1" applyBorder="1" applyAlignment="1" applyProtection="1">
      <alignment horizontal="center" vertical="center" wrapText="1"/>
      <protection/>
    </xf>
    <xf numFmtId="0" fontId="10" fillId="0" borderId="64" xfId="0" applyFont="1" applyBorder="1" applyAlignment="1" applyProtection="1">
      <alignment horizontal="center" vertical="center"/>
      <protection/>
    </xf>
    <xf numFmtId="0" fontId="10" fillId="0" borderId="20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5" fillId="0" borderId="64" xfId="0" applyFont="1" applyBorder="1" applyAlignment="1" applyProtection="1">
      <alignment horizontal="center" vertical="center"/>
      <protection/>
    </xf>
    <xf numFmtId="0" fontId="2" fillId="0" borderId="64" xfId="0" applyFont="1" applyBorder="1" applyAlignment="1" applyProtection="1">
      <alignment horizontal="center" vertical="center"/>
      <protection/>
    </xf>
    <xf numFmtId="0" fontId="15" fillId="0" borderId="64" xfId="0" applyFont="1" applyBorder="1" applyAlignment="1" applyProtection="1">
      <alignment horizontal="center" vertical="center" wrapText="1"/>
      <protection/>
    </xf>
    <xf numFmtId="0" fontId="10" fillId="0" borderId="64" xfId="0" applyFont="1" applyFill="1" applyBorder="1" applyAlignment="1" applyProtection="1">
      <alignment horizontal="center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10" fillId="0" borderId="38" xfId="0" applyFont="1" applyFill="1" applyBorder="1" applyAlignment="1" applyProtection="1">
      <alignment horizontal="center" vertical="center"/>
      <protection/>
    </xf>
    <xf numFmtId="0" fontId="30" fillId="0" borderId="64" xfId="0" applyFont="1" applyBorder="1" applyAlignment="1" applyProtection="1">
      <alignment horizontal="center" vertical="center"/>
      <protection/>
    </xf>
    <xf numFmtId="0" fontId="30" fillId="0" borderId="20" xfId="0" applyFont="1" applyBorder="1" applyAlignment="1" applyProtection="1">
      <alignment horizontal="center" vertical="center"/>
      <protection/>
    </xf>
    <xf numFmtId="0" fontId="30" fillId="0" borderId="38" xfId="0" applyFont="1" applyBorder="1" applyAlignment="1" applyProtection="1">
      <alignment horizontal="center" vertical="center"/>
      <protection/>
    </xf>
    <xf numFmtId="0" fontId="31" fillId="0" borderId="64" xfId="0" applyFont="1" applyBorder="1" applyAlignment="1" applyProtection="1">
      <alignment horizontal="center" vertical="center" wrapText="1"/>
      <protection/>
    </xf>
    <xf numFmtId="0" fontId="31" fillId="0" borderId="20" xfId="0" applyFont="1" applyBorder="1" applyAlignment="1" applyProtection="1">
      <alignment horizontal="center" vertical="center"/>
      <protection/>
    </xf>
    <xf numFmtId="0" fontId="0" fillId="0" borderId="49" xfId="0" applyFont="1" applyBorder="1" applyAlignment="1" applyProtection="1">
      <alignment horizontal="center"/>
      <protection/>
    </xf>
    <xf numFmtId="0" fontId="0" fillId="0" borderId="36" xfId="0" applyFont="1" applyBorder="1" applyAlignment="1" applyProtection="1">
      <alignment horizontal="center"/>
      <protection/>
    </xf>
    <xf numFmtId="0" fontId="31" fillId="0" borderId="20" xfId="0" applyFont="1" applyBorder="1" applyAlignment="1" applyProtection="1">
      <alignment horizontal="center" vertical="center" wrapText="1"/>
      <protection/>
    </xf>
    <xf numFmtId="0" fontId="31" fillId="0" borderId="38" xfId="0" applyFont="1" applyBorder="1" applyAlignment="1" applyProtection="1">
      <alignment horizontal="center" vertical="center" wrapText="1"/>
      <protection/>
    </xf>
    <xf numFmtId="0" fontId="33" fillId="0" borderId="45" xfId="0" applyFont="1" applyFill="1" applyBorder="1" applyAlignment="1" applyProtection="1">
      <alignment horizontal="center"/>
      <protection/>
    </xf>
    <xf numFmtId="0" fontId="33" fillId="0" borderId="28" xfId="0" applyFont="1" applyFill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center"/>
      <protection/>
    </xf>
    <xf numFmtId="0" fontId="0" fillId="0" borderId="48" xfId="0" applyFont="1" applyBorder="1" applyAlignment="1" applyProtection="1">
      <alignment horizontal="center"/>
      <protection/>
    </xf>
    <xf numFmtId="0" fontId="0" fillId="0" borderId="22" xfId="0" applyFont="1" applyBorder="1" applyAlignment="1" applyProtection="1">
      <alignment horizontal="center"/>
      <protection/>
    </xf>
    <xf numFmtId="0" fontId="6" fillId="0" borderId="64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6" fillId="0" borderId="38" xfId="0" applyFont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 horizont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7"/>
  <sheetViews>
    <sheetView tabSelected="1" view="pageBreakPreview" zoomScaleSheetLayoutView="100" workbookViewId="0" topLeftCell="A16">
      <selection activeCell="E26" sqref="E26"/>
    </sheetView>
  </sheetViews>
  <sheetFormatPr defaultColWidth="9.140625" defaultRowHeight="12.75"/>
  <cols>
    <col min="1" max="1" width="9.00390625" style="0" customWidth="1"/>
    <col min="2" max="2" width="3.00390625" style="0" customWidth="1"/>
    <col min="3" max="3" width="29.140625" style="0" customWidth="1"/>
    <col min="4" max="4" width="12.8515625" style="0" customWidth="1"/>
    <col min="6" max="6" width="6.00390625" style="0" customWidth="1"/>
    <col min="7" max="7" width="7.00390625" style="0" customWidth="1"/>
    <col min="8" max="8" width="6.00390625" style="0" customWidth="1"/>
    <col min="9" max="9" width="8.57421875" style="0" customWidth="1"/>
    <col min="10" max="10" width="6.00390625" style="0" customWidth="1"/>
    <col min="11" max="11" width="7.00390625" style="0" customWidth="1"/>
    <col min="12" max="12" width="22.7109375" style="0" customWidth="1"/>
    <col min="13" max="13" width="9.28125" style="197" customWidth="1"/>
    <col min="15" max="15" width="6.140625" style="0" customWidth="1"/>
    <col min="16" max="16" width="6.28125" style="0" customWidth="1"/>
    <col min="17" max="17" width="5.00390625" style="0" customWidth="1"/>
    <col min="18" max="18" width="4.8515625" style="0" customWidth="1"/>
  </cols>
  <sheetData>
    <row r="1" spans="1:13" ht="25.5" thickBot="1">
      <c r="A1" s="1"/>
      <c r="B1" s="2" t="s">
        <v>76</v>
      </c>
      <c r="C1" s="1"/>
      <c r="D1" s="1"/>
      <c r="E1" s="1"/>
      <c r="F1" s="1"/>
      <c r="G1" s="1"/>
      <c r="H1" s="1"/>
      <c r="I1" s="1"/>
      <c r="J1" s="1"/>
      <c r="K1" s="1"/>
      <c r="L1" s="1"/>
      <c r="M1"/>
    </row>
    <row r="2" spans="1:13" ht="25.5" thickBot="1">
      <c r="A2" s="1"/>
      <c r="B2" s="2"/>
      <c r="C2" s="3" t="s">
        <v>0</v>
      </c>
      <c r="D2" s="4"/>
      <c r="E2" s="5"/>
      <c r="F2" s="242" t="s">
        <v>1</v>
      </c>
      <c r="G2" s="243"/>
      <c r="H2" s="242" t="s">
        <v>2</v>
      </c>
      <c r="I2" s="243"/>
      <c r="J2" s="242" t="s">
        <v>3</v>
      </c>
      <c r="K2" s="244"/>
      <c r="L2" s="6" t="s">
        <v>4</v>
      </c>
      <c r="M2"/>
    </row>
    <row r="3" spans="1:13" ht="24.75">
      <c r="A3" s="1"/>
      <c r="B3" s="2"/>
      <c r="C3" s="245" t="s">
        <v>5</v>
      </c>
      <c r="D3" s="246"/>
      <c r="E3" s="7"/>
      <c r="F3" s="247">
        <v>35</v>
      </c>
      <c r="G3" s="248"/>
      <c r="H3" s="248">
        <v>31</v>
      </c>
      <c r="I3" s="248"/>
      <c r="J3" s="249">
        <v>16</v>
      </c>
      <c r="K3" s="250"/>
      <c r="L3" s="8">
        <f>SUM(F3:K3)</f>
        <v>82</v>
      </c>
      <c r="M3"/>
    </row>
    <row r="4" spans="1:13" ht="24.75">
      <c r="A4" s="1"/>
      <c r="B4" s="2"/>
      <c r="C4" s="251" t="s">
        <v>6</v>
      </c>
      <c r="D4" s="252"/>
      <c r="E4" s="7"/>
      <c r="F4" s="253">
        <v>3</v>
      </c>
      <c r="G4" s="254"/>
      <c r="H4" s="254">
        <v>1</v>
      </c>
      <c r="I4" s="254"/>
      <c r="J4" s="254">
        <v>1</v>
      </c>
      <c r="K4" s="255"/>
      <c r="L4" s="9">
        <f>SUM(F4:K4)</f>
        <v>5</v>
      </c>
      <c r="M4"/>
    </row>
    <row r="5" spans="1:13" ht="32.25" customHeight="1" thickBot="1">
      <c r="A5" s="1"/>
      <c r="B5" s="2"/>
      <c r="C5" s="240" t="s">
        <v>7</v>
      </c>
      <c r="D5" s="241"/>
      <c r="E5" s="7"/>
      <c r="F5" s="236">
        <v>0</v>
      </c>
      <c r="G5" s="237"/>
      <c r="H5" s="237">
        <v>7</v>
      </c>
      <c r="I5" s="237"/>
      <c r="J5" s="237">
        <v>17</v>
      </c>
      <c r="K5" s="238"/>
      <c r="L5" s="10">
        <f>SUM(F5:K5)</f>
        <v>24</v>
      </c>
      <c r="M5"/>
    </row>
    <row r="6" spans="1:13" ht="25.5" thickBot="1">
      <c r="A6" s="1"/>
      <c r="B6" s="2"/>
      <c r="C6" s="239" t="s">
        <v>8</v>
      </c>
      <c r="D6" s="256"/>
      <c r="E6" s="11"/>
      <c r="F6" s="257">
        <f>SUM(F3:G5)</f>
        <v>38</v>
      </c>
      <c r="G6" s="258"/>
      <c r="H6" s="257">
        <f>SUM(H3:I5)</f>
        <v>39</v>
      </c>
      <c r="I6" s="258"/>
      <c r="J6" s="257">
        <f>SUM(J3:K5)</f>
        <v>34</v>
      </c>
      <c r="K6" s="259"/>
      <c r="L6" s="12">
        <f>SUM(L3:L5)</f>
        <v>111</v>
      </c>
      <c r="M6"/>
    </row>
    <row r="7" spans="1:13" ht="25.5" thickBot="1">
      <c r="A7" s="1"/>
      <c r="B7" s="2"/>
      <c r="C7" s="1"/>
      <c r="D7" s="1"/>
      <c r="E7" s="1"/>
      <c r="F7" s="1"/>
      <c r="G7" s="1"/>
      <c r="H7" s="1"/>
      <c r="I7" s="1"/>
      <c r="J7" s="1"/>
      <c r="K7" s="1"/>
      <c r="L7" s="1"/>
      <c r="M7"/>
    </row>
    <row r="8" spans="1:13" ht="20.25" thickBot="1">
      <c r="A8" s="260" t="s">
        <v>9</v>
      </c>
      <c r="B8" s="261"/>
      <c r="C8" s="261"/>
      <c r="D8" s="261"/>
      <c r="E8" s="261"/>
      <c r="F8" s="261"/>
      <c r="G8" s="261"/>
      <c r="H8" s="261"/>
      <c r="I8" s="261"/>
      <c r="J8" s="261"/>
      <c r="K8" s="261"/>
      <c r="L8" s="262"/>
      <c r="M8"/>
    </row>
    <row r="9" spans="1:13" ht="19.5">
      <c r="A9" s="14"/>
      <c r="B9" s="15"/>
      <c r="C9" s="15"/>
      <c r="D9" s="15"/>
      <c r="E9" s="13"/>
      <c r="F9" s="263" t="s">
        <v>1</v>
      </c>
      <c r="G9" s="264"/>
      <c r="H9" s="263" t="s">
        <v>2</v>
      </c>
      <c r="I9" s="265"/>
      <c r="J9" s="264" t="s">
        <v>3</v>
      </c>
      <c r="K9" s="264"/>
      <c r="L9" s="266" t="s">
        <v>10</v>
      </c>
      <c r="M9"/>
    </row>
    <row r="10" spans="1:13" ht="19.5">
      <c r="A10" s="16"/>
      <c r="B10" s="17"/>
      <c r="C10" s="17"/>
      <c r="D10" s="17"/>
      <c r="E10" s="18"/>
      <c r="F10" s="269" t="s">
        <v>11</v>
      </c>
      <c r="G10" s="270"/>
      <c r="H10" s="269" t="s">
        <v>11</v>
      </c>
      <c r="I10" s="271"/>
      <c r="J10" s="272" t="s">
        <v>11</v>
      </c>
      <c r="K10" s="270"/>
      <c r="L10" s="267"/>
      <c r="M10"/>
    </row>
    <row r="11" spans="1:13" ht="20.25" thickBot="1">
      <c r="A11" s="19"/>
      <c r="B11" s="20"/>
      <c r="C11" s="20"/>
      <c r="D11" s="20"/>
      <c r="E11" s="21"/>
      <c r="F11" s="22" t="s">
        <v>12</v>
      </c>
      <c r="G11" s="23" t="s">
        <v>13</v>
      </c>
      <c r="H11" s="22" t="s">
        <v>12</v>
      </c>
      <c r="I11" s="24" t="s">
        <v>13</v>
      </c>
      <c r="J11" s="25" t="s">
        <v>12</v>
      </c>
      <c r="K11" s="23" t="s">
        <v>13</v>
      </c>
      <c r="L11" s="268"/>
      <c r="M11"/>
    </row>
    <row r="12" spans="1:13" ht="15.75">
      <c r="A12" s="26" t="s">
        <v>14</v>
      </c>
      <c r="B12" s="27" t="s">
        <v>15</v>
      </c>
      <c r="C12" s="28" t="s">
        <v>16</v>
      </c>
      <c r="D12" s="29"/>
      <c r="E12" s="30"/>
      <c r="F12" s="31">
        <v>99</v>
      </c>
      <c r="G12" s="231">
        <f>+F12/F3</f>
        <v>2.8285714285714287</v>
      </c>
      <c r="H12" s="31">
        <v>66</v>
      </c>
      <c r="I12" s="231">
        <f>+H12/H3</f>
        <v>2.129032258064516</v>
      </c>
      <c r="J12" s="31">
        <v>48</v>
      </c>
      <c r="K12" s="32">
        <f>+J12/J3</f>
        <v>3</v>
      </c>
      <c r="L12" s="33">
        <f>SUM(F12,H12,J12)</f>
        <v>213</v>
      </c>
      <c r="M12"/>
    </row>
    <row r="13" spans="1:13" ht="15.75">
      <c r="A13" s="26" t="s">
        <v>17</v>
      </c>
      <c r="B13" s="27" t="s">
        <v>15</v>
      </c>
      <c r="C13" s="34" t="s">
        <v>18</v>
      </c>
      <c r="D13" s="35"/>
      <c r="E13" s="36"/>
      <c r="F13" s="37">
        <v>99</v>
      </c>
      <c r="G13" s="232">
        <f>+F13/F3</f>
        <v>2.8285714285714287</v>
      </c>
      <c r="H13" s="37">
        <v>66</v>
      </c>
      <c r="I13" s="232">
        <f>+H13/H3</f>
        <v>2.129032258064516</v>
      </c>
      <c r="J13" s="37">
        <v>48</v>
      </c>
      <c r="K13" s="39">
        <f>+J13/J3</f>
        <v>3</v>
      </c>
      <c r="L13" s="40">
        <f aca="true" t="shared" si="0" ref="L13:L18">SUM(F13,H13,J13)</f>
        <v>213</v>
      </c>
      <c r="M13"/>
    </row>
    <row r="14" spans="1:13" ht="15.75">
      <c r="A14" s="26" t="s">
        <v>19</v>
      </c>
      <c r="B14" s="27" t="s">
        <v>15</v>
      </c>
      <c r="C14" s="41" t="s">
        <v>78</v>
      </c>
      <c r="D14" s="29"/>
      <c r="E14" s="30"/>
      <c r="F14" s="37">
        <v>99</v>
      </c>
      <c r="G14" s="232">
        <f>+F14/F3</f>
        <v>2.8285714285714287</v>
      </c>
      <c r="H14" s="37">
        <v>99</v>
      </c>
      <c r="I14" s="232">
        <f>+H14/H3</f>
        <v>3.193548387096774</v>
      </c>
      <c r="J14" s="37">
        <v>32</v>
      </c>
      <c r="K14" s="39">
        <f>+J14/J3</f>
        <v>2</v>
      </c>
      <c r="L14" s="40">
        <f t="shared" si="0"/>
        <v>230</v>
      </c>
      <c r="M14"/>
    </row>
    <row r="15" spans="1:13" ht="15.75">
      <c r="A15" s="26" t="s">
        <v>20</v>
      </c>
      <c r="B15" s="27" t="s">
        <v>15</v>
      </c>
      <c r="C15" s="28" t="s">
        <v>21</v>
      </c>
      <c r="D15" s="35"/>
      <c r="E15" s="36"/>
      <c r="F15" s="37">
        <v>33</v>
      </c>
      <c r="G15" s="232">
        <f>+F15/F3</f>
        <v>0.9428571428571428</v>
      </c>
      <c r="H15" s="37"/>
      <c r="I15" s="38"/>
      <c r="J15" s="37"/>
      <c r="K15" s="39"/>
      <c r="L15" s="40">
        <f t="shared" si="0"/>
        <v>33</v>
      </c>
      <c r="M15"/>
    </row>
    <row r="16" spans="1:13" ht="15.75">
      <c r="A16" s="26" t="s">
        <v>22</v>
      </c>
      <c r="B16" s="27" t="s">
        <v>15</v>
      </c>
      <c r="C16" s="41" t="s">
        <v>23</v>
      </c>
      <c r="D16" s="29"/>
      <c r="E16" s="30"/>
      <c r="F16" s="37">
        <v>66</v>
      </c>
      <c r="G16" s="232">
        <f>+F16/F3</f>
        <v>1.8857142857142857</v>
      </c>
      <c r="H16" s="37">
        <v>66</v>
      </c>
      <c r="I16" s="232">
        <f>+H16/H3</f>
        <v>2.129032258064516</v>
      </c>
      <c r="J16" s="37"/>
      <c r="K16" s="39"/>
      <c r="L16" s="40">
        <f t="shared" si="0"/>
        <v>132</v>
      </c>
      <c r="M16"/>
    </row>
    <row r="17" spans="1:13" ht="15.75">
      <c r="A17" s="26" t="s">
        <v>24</v>
      </c>
      <c r="B17" s="27" t="s">
        <v>15</v>
      </c>
      <c r="C17" s="42" t="s">
        <v>25</v>
      </c>
      <c r="D17" s="35"/>
      <c r="E17" s="36"/>
      <c r="F17" s="37">
        <v>66</v>
      </c>
      <c r="G17" s="232">
        <f>+F17/F3</f>
        <v>1.8857142857142857</v>
      </c>
      <c r="H17" s="37">
        <v>66</v>
      </c>
      <c r="I17" s="232">
        <f>+H16/H3</f>
        <v>2.129032258064516</v>
      </c>
      <c r="J17" s="37"/>
      <c r="K17" s="39"/>
      <c r="L17" s="40">
        <f t="shared" si="0"/>
        <v>132</v>
      </c>
      <c r="M17"/>
    </row>
    <row r="18" spans="1:13" ht="16.5" thickBot="1">
      <c r="A18" s="26" t="s">
        <v>26</v>
      </c>
      <c r="B18" s="27" t="s">
        <v>15</v>
      </c>
      <c r="C18" s="28" t="s">
        <v>27</v>
      </c>
      <c r="D18" s="29"/>
      <c r="E18" s="30"/>
      <c r="F18" s="43">
        <v>66</v>
      </c>
      <c r="G18" s="233">
        <f>+F18/F3</f>
        <v>1.8857142857142857</v>
      </c>
      <c r="H18" s="43">
        <v>66</v>
      </c>
      <c r="I18" s="233">
        <f>+H18/H3</f>
        <v>2.129032258064516</v>
      </c>
      <c r="J18" s="43">
        <v>32</v>
      </c>
      <c r="K18" s="44">
        <f>+J18/J3</f>
        <v>2</v>
      </c>
      <c r="L18" s="45">
        <f t="shared" si="0"/>
        <v>164</v>
      </c>
      <c r="M18"/>
    </row>
    <row r="19" spans="1:13" ht="16.5" thickBot="1">
      <c r="A19" s="273" t="s">
        <v>28</v>
      </c>
      <c r="B19" s="274"/>
      <c r="C19" s="274"/>
      <c r="D19" s="46"/>
      <c r="E19" s="47"/>
      <c r="F19" s="48">
        <f>SUM(F12:F18)</f>
        <v>528</v>
      </c>
      <c r="G19" s="234">
        <f>+F19/F3</f>
        <v>15.085714285714285</v>
      </c>
      <c r="H19" s="48">
        <f>SUM(H12:H18)</f>
        <v>429</v>
      </c>
      <c r="I19" s="234">
        <f>+H19/H3</f>
        <v>13.838709677419354</v>
      </c>
      <c r="J19" s="48">
        <f>SUM(J12:J18)</f>
        <v>160</v>
      </c>
      <c r="K19" s="49">
        <f>+J19/J3</f>
        <v>10</v>
      </c>
      <c r="L19" s="50">
        <f>SUM(L12:L18)</f>
        <v>1117</v>
      </c>
      <c r="M19"/>
    </row>
    <row r="20" spans="1:13" ht="13.5" thickBo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/>
    </row>
    <row r="21" spans="1:13" ht="20.25" thickBot="1">
      <c r="A21" s="275" t="s">
        <v>29</v>
      </c>
      <c r="B21" s="276"/>
      <c r="C21" s="276"/>
      <c r="D21" s="276"/>
      <c r="E21" s="276"/>
      <c r="F21" s="51"/>
      <c r="G21" s="51"/>
      <c r="H21" s="51"/>
      <c r="I21" s="51"/>
      <c r="J21" s="51"/>
      <c r="K21" s="51"/>
      <c r="L21" s="52"/>
      <c r="M21"/>
    </row>
    <row r="22" spans="1:13" ht="12.75">
      <c r="A22" s="53"/>
      <c r="B22" s="54"/>
      <c r="C22" s="54"/>
      <c r="D22" s="54"/>
      <c r="E22" s="55"/>
      <c r="F22" s="277" t="s">
        <v>1</v>
      </c>
      <c r="G22" s="278"/>
      <c r="H22" s="277" t="s">
        <v>2</v>
      </c>
      <c r="I22" s="279"/>
      <c r="J22" s="278" t="s">
        <v>3</v>
      </c>
      <c r="K22" s="278"/>
      <c r="L22" s="280" t="s">
        <v>30</v>
      </c>
      <c r="M22"/>
    </row>
    <row r="23" spans="1:13" ht="19.5">
      <c r="A23" s="56"/>
      <c r="B23" s="57"/>
      <c r="C23" s="57"/>
      <c r="D23" s="57"/>
      <c r="E23" s="58"/>
      <c r="F23" s="282" t="s">
        <v>11</v>
      </c>
      <c r="G23" s="283"/>
      <c r="H23" s="282" t="s">
        <v>11</v>
      </c>
      <c r="I23" s="284"/>
      <c r="J23" s="285" t="s">
        <v>11</v>
      </c>
      <c r="K23" s="283"/>
      <c r="L23" s="280"/>
      <c r="M23"/>
    </row>
    <row r="24" spans="1:13" ht="20.25" thickBot="1">
      <c r="A24" s="59"/>
      <c r="B24" s="61"/>
      <c r="C24" s="61"/>
      <c r="D24" s="61"/>
      <c r="E24" s="62"/>
      <c r="F24" s="63" t="s">
        <v>12</v>
      </c>
      <c r="G24" s="64" t="s">
        <v>13</v>
      </c>
      <c r="H24" s="63" t="s">
        <v>12</v>
      </c>
      <c r="I24" s="65" t="s">
        <v>13</v>
      </c>
      <c r="J24" s="66" t="s">
        <v>12</v>
      </c>
      <c r="K24" s="64" t="s">
        <v>13</v>
      </c>
      <c r="L24" s="281"/>
      <c r="M24"/>
    </row>
    <row r="25" spans="1:13" ht="15.75" customHeight="1">
      <c r="A25" s="286" t="s">
        <v>31</v>
      </c>
      <c r="B25" s="288" t="s">
        <v>15</v>
      </c>
      <c r="C25" s="290" t="s">
        <v>32</v>
      </c>
      <c r="D25" s="69" t="s">
        <v>33</v>
      </c>
      <c r="E25" s="70"/>
      <c r="F25" s="71">
        <v>33</v>
      </c>
      <c r="G25" s="72">
        <f aca="true" t="shared" si="1" ref="G25:G30">+F25/$F$3</f>
        <v>0.9428571428571428</v>
      </c>
      <c r="H25" s="73"/>
      <c r="I25" s="74">
        <f aca="true" t="shared" si="2" ref="I25:I30">+H25/$H$3</f>
        <v>0</v>
      </c>
      <c r="J25" s="69"/>
      <c r="K25" s="75">
        <f aca="true" t="shared" si="3" ref="K25:K30">+J25/$J$3</f>
        <v>0</v>
      </c>
      <c r="L25" s="292">
        <f>SUM(F31,H31,J31)</f>
        <v>108</v>
      </c>
      <c r="M25"/>
    </row>
    <row r="26" spans="1:13" ht="15.75" customHeight="1">
      <c r="A26" s="286"/>
      <c r="B26" s="288"/>
      <c r="C26" s="290"/>
      <c r="D26" s="76" t="s">
        <v>34</v>
      </c>
      <c r="E26" s="77"/>
      <c r="F26" s="78">
        <v>9</v>
      </c>
      <c r="G26" s="79">
        <f t="shared" si="1"/>
        <v>0.2571428571428571</v>
      </c>
      <c r="H26" s="80"/>
      <c r="I26" s="79">
        <f t="shared" si="2"/>
        <v>0</v>
      </c>
      <c r="J26" s="78"/>
      <c r="K26" s="81">
        <f t="shared" si="3"/>
        <v>0</v>
      </c>
      <c r="L26" s="293"/>
      <c r="M26"/>
    </row>
    <row r="27" spans="1:13" ht="15.75" customHeight="1">
      <c r="A27" s="286"/>
      <c r="B27" s="288"/>
      <c r="C27" s="290"/>
      <c r="D27" s="76" t="s">
        <v>94</v>
      </c>
      <c r="E27" s="77"/>
      <c r="F27" s="76"/>
      <c r="G27" s="82">
        <f t="shared" si="1"/>
        <v>0</v>
      </c>
      <c r="H27" s="83">
        <v>17</v>
      </c>
      <c r="I27" s="84">
        <f t="shared" si="2"/>
        <v>0.5483870967741935</v>
      </c>
      <c r="J27" s="76"/>
      <c r="K27" s="85">
        <f t="shared" si="3"/>
        <v>0</v>
      </c>
      <c r="L27" s="293"/>
      <c r="M27"/>
    </row>
    <row r="28" spans="1:14" ht="15.75" customHeight="1">
      <c r="A28" s="286"/>
      <c r="B28" s="288"/>
      <c r="C28" s="290"/>
      <c r="D28" s="76" t="s">
        <v>95</v>
      </c>
      <c r="E28" s="77"/>
      <c r="F28" s="78"/>
      <c r="G28" s="79">
        <f t="shared" si="1"/>
        <v>0</v>
      </c>
      <c r="H28" s="80">
        <v>17</v>
      </c>
      <c r="I28" s="79">
        <f t="shared" si="2"/>
        <v>0.5483870967741935</v>
      </c>
      <c r="J28" s="78"/>
      <c r="K28" s="81">
        <f t="shared" si="3"/>
        <v>0</v>
      </c>
      <c r="L28" s="293"/>
      <c r="M28"/>
      <c r="N28" s="86">
        <f>+F31+F38+F45+F65</f>
        <v>627</v>
      </c>
    </row>
    <row r="29" spans="1:13" ht="15.75" customHeight="1">
      <c r="A29" s="286"/>
      <c r="B29" s="288"/>
      <c r="C29" s="290"/>
      <c r="D29" s="76" t="s">
        <v>35</v>
      </c>
      <c r="E29" s="77"/>
      <c r="F29" s="76"/>
      <c r="G29" s="82">
        <f t="shared" si="1"/>
        <v>0</v>
      </c>
      <c r="H29" s="87"/>
      <c r="I29" s="82">
        <f t="shared" si="2"/>
        <v>0</v>
      </c>
      <c r="J29" s="88">
        <v>16</v>
      </c>
      <c r="K29" s="85">
        <f t="shared" si="3"/>
        <v>1</v>
      </c>
      <c r="L29" s="293"/>
      <c r="M29"/>
    </row>
    <row r="30" spans="1:13" ht="16.5" customHeight="1" thickBot="1">
      <c r="A30" s="286"/>
      <c r="B30" s="288"/>
      <c r="C30" s="290"/>
      <c r="D30" s="89" t="s">
        <v>36</v>
      </c>
      <c r="E30" s="90"/>
      <c r="F30" s="91"/>
      <c r="G30" s="92">
        <f t="shared" si="1"/>
        <v>0</v>
      </c>
      <c r="H30" s="80"/>
      <c r="I30" s="79">
        <f t="shared" si="2"/>
        <v>0</v>
      </c>
      <c r="J30" s="78">
        <v>16</v>
      </c>
      <c r="K30" s="81">
        <f t="shared" si="3"/>
        <v>1</v>
      </c>
      <c r="L30" s="294"/>
      <c r="M30"/>
    </row>
    <row r="31" spans="1:13" ht="16.5" customHeight="1" thickBot="1">
      <c r="A31" s="287"/>
      <c r="B31" s="289"/>
      <c r="C31" s="291"/>
      <c r="D31" s="94"/>
      <c r="E31" s="95"/>
      <c r="F31" s="96">
        <f aca="true" t="shared" si="4" ref="F31:K31">SUM(F25:F30)</f>
        <v>42</v>
      </c>
      <c r="G31" s="97">
        <f t="shared" si="4"/>
        <v>1.2</v>
      </c>
      <c r="H31" s="96">
        <f t="shared" si="4"/>
        <v>34</v>
      </c>
      <c r="I31" s="98">
        <f t="shared" si="4"/>
        <v>1.096774193548387</v>
      </c>
      <c r="J31" s="96">
        <f t="shared" si="4"/>
        <v>32</v>
      </c>
      <c r="K31" s="99">
        <f t="shared" si="4"/>
        <v>2</v>
      </c>
      <c r="L31" s="100">
        <f>SUM(F31+H31+J31)</f>
        <v>108</v>
      </c>
      <c r="M31"/>
    </row>
    <row r="32" spans="1:13" ht="15.75" customHeight="1">
      <c r="A32" s="295" t="s">
        <v>37</v>
      </c>
      <c r="B32" s="296" t="s">
        <v>15</v>
      </c>
      <c r="C32" s="297" t="s">
        <v>38</v>
      </c>
      <c r="D32" s="101" t="s">
        <v>39</v>
      </c>
      <c r="E32" s="102"/>
      <c r="F32" s="103"/>
      <c r="G32" s="104">
        <f>+F32/$F$3</f>
        <v>0</v>
      </c>
      <c r="H32" s="103">
        <v>33</v>
      </c>
      <c r="I32" s="104">
        <f>+H32/$H$3</f>
        <v>1.064516129032258</v>
      </c>
      <c r="J32" s="103"/>
      <c r="K32" s="105">
        <f>+J32/$J$3</f>
        <v>0</v>
      </c>
      <c r="L32" s="292">
        <f>SUM(F38,H38,J38)</f>
        <v>324</v>
      </c>
      <c r="M32"/>
    </row>
    <row r="33" spans="1:13" ht="16.5" customHeight="1" thickBot="1">
      <c r="A33" s="286"/>
      <c r="B33" s="288"/>
      <c r="C33" s="290"/>
      <c r="D33" s="106" t="s">
        <v>40</v>
      </c>
      <c r="E33" s="107"/>
      <c r="F33" s="108"/>
      <c r="G33" s="109">
        <f>+F33/$F$3</f>
        <v>0</v>
      </c>
      <c r="H33" s="108"/>
      <c r="I33" s="109">
        <f>+H33/$H$3</f>
        <v>0</v>
      </c>
      <c r="J33" s="108"/>
      <c r="K33" s="109">
        <f>+J33/$J$3</f>
        <v>0</v>
      </c>
      <c r="L33" s="293"/>
      <c r="M33"/>
    </row>
    <row r="34" spans="1:13" ht="15.75" customHeight="1">
      <c r="A34" s="286"/>
      <c r="B34" s="288"/>
      <c r="C34" s="290"/>
      <c r="D34" s="110" t="s">
        <v>41</v>
      </c>
      <c r="E34" s="111"/>
      <c r="F34" s="112"/>
      <c r="G34" s="113">
        <f>+F34/$F$3</f>
        <v>0</v>
      </c>
      <c r="H34" s="112">
        <v>32</v>
      </c>
      <c r="I34" s="113">
        <f>+H34/$H$3</f>
        <v>1.032258064516129</v>
      </c>
      <c r="J34" s="112"/>
      <c r="K34" s="114">
        <f>+J34/$J$3</f>
        <v>0</v>
      </c>
      <c r="L34" s="293"/>
      <c r="M34"/>
    </row>
    <row r="35" spans="1:14" ht="16.5" customHeight="1" thickBot="1">
      <c r="A35" s="286"/>
      <c r="B35" s="288"/>
      <c r="C35" s="290"/>
      <c r="D35" s="110" t="s">
        <v>42</v>
      </c>
      <c r="E35" s="111"/>
      <c r="F35" s="115"/>
      <c r="G35" s="109">
        <f>+F35/$F$3</f>
        <v>0</v>
      </c>
      <c r="H35" s="108">
        <v>63</v>
      </c>
      <c r="I35" s="109">
        <f>+H35/$H$3</f>
        <v>2.032258064516129</v>
      </c>
      <c r="J35" s="108"/>
      <c r="K35" s="109">
        <f>+J35/$J$3</f>
        <v>0</v>
      </c>
      <c r="L35" s="293"/>
      <c r="M35"/>
      <c r="N35" s="116"/>
    </row>
    <row r="36" spans="1:13" ht="15.75" customHeight="1">
      <c r="A36" s="286"/>
      <c r="B36" s="288"/>
      <c r="C36" s="290"/>
      <c r="D36" s="117" t="s">
        <v>43</v>
      </c>
      <c r="E36" s="111"/>
      <c r="F36" s="112"/>
      <c r="G36" s="113">
        <f>+F36/$F$3</f>
        <v>0</v>
      </c>
      <c r="H36" s="112"/>
      <c r="I36" s="113">
        <f>+H36/$H$3</f>
        <v>0</v>
      </c>
      <c r="J36" s="112"/>
      <c r="K36" s="114">
        <f>+J36/$J$3</f>
        <v>0</v>
      </c>
      <c r="L36" s="293"/>
      <c r="M36"/>
    </row>
    <row r="37" spans="1:13" ht="15.75" customHeight="1" thickBot="1">
      <c r="A37" s="286"/>
      <c r="B37" s="288"/>
      <c r="C37" s="290"/>
      <c r="D37" s="118" t="s">
        <v>44</v>
      </c>
      <c r="E37" s="90"/>
      <c r="F37" s="108">
        <v>101</v>
      </c>
      <c r="G37" s="119">
        <f aca="true" t="shared" si="5" ref="G37:G63">+F37/$F$3</f>
        <v>2.8857142857142857</v>
      </c>
      <c r="H37" s="108">
        <v>47</v>
      </c>
      <c r="I37" s="119">
        <f aca="true" t="shared" si="6" ref="I37:I63">+H37/$H$3</f>
        <v>1.5161290322580645</v>
      </c>
      <c r="J37" s="108">
        <v>48</v>
      </c>
      <c r="K37" s="119">
        <f aca="true" t="shared" si="7" ref="K37:K63">+J37/$J$3</f>
        <v>3</v>
      </c>
      <c r="L37" s="294"/>
      <c r="M37"/>
    </row>
    <row r="38" spans="1:13" ht="16.5" customHeight="1" thickBot="1">
      <c r="A38" s="287"/>
      <c r="B38" s="289"/>
      <c r="C38" s="291"/>
      <c r="D38" s="120"/>
      <c r="E38" s="121"/>
      <c r="F38" s="96">
        <f aca="true" t="shared" si="8" ref="F38:K38">SUM(F32:F37)</f>
        <v>101</v>
      </c>
      <c r="G38" s="122">
        <f t="shared" si="8"/>
        <v>2.8857142857142857</v>
      </c>
      <c r="H38" s="96">
        <f t="shared" si="8"/>
        <v>175</v>
      </c>
      <c r="I38" s="98">
        <f t="shared" si="8"/>
        <v>5.64516129032258</v>
      </c>
      <c r="J38" s="96">
        <f t="shared" si="8"/>
        <v>48</v>
      </c>
      <c r="K38" s="123">
        <f t="shared" si="8"/>
        <v>3</v>
      </c>
      <c r="L38" s="100">
        <f>SUM(F38+H38+J38)</f>
        <v>324</v>
      </c>
      <c r="M38"/>
    </row>
    <row r="39" spans="1:13" ht="15.75" customHeight="1">
      <c r="A39" s="295" t="s">
        <v>45</v>
      </c>
      <c r="B39" s="296" t="s">
        <v>15</v>
      </c>
      <c r="C39" s="297" t="s">
        <v>46</v>
      </c>
      <c r="D39" s="124" t="s">
        <v>91</v>
      </c>
      <c r="E39" s="125"/>
      <c r="F39" s="126">
        <v>68</v>
      </c>
      <c r="G39" s="127">
        <f t="shared" si="5"/>
        <v>1.9428571428571428</v>
      </c>
      <c r="H39" s="126">
        <v>31</v>
      </c>
      <c r="I39" s="127">
        <f t="shared" si="6"/>
        <v>1</v>
      </c>
      <c r="J39" s="126"/>
      <c r="K39" s="128">
        <f t="shared" si="7"/>
        <v>0</v>
      </c>
      <c r="L39" s="298">
        <f>SUM(F45,H45,J45)</f>
        <v>513</v>
      </c>
      <c r="M39"/>
    </row>
    <row r="40" spans="1:13" ht="15.75" customHeight="1">
      <c r="A40" s="286"/>
      <c r="B40" s="288"/>
      <c r="C40" s="290"/>
      <c r="D40" s="129" t="s">
        <v>92</v>
      </c>
      <c r="E40" s="130"/>
      <c r="F40" s="131">
        <v>66</v>
      </c>
      <c r="G40" s="132">
        <f t="shared" si="5"/>
        <v>1.8857142857142857</v>
      </c>
      <c r="H40" s="131">
        <v>66</v>
      </c>
      <c r="I40" s="132">
        <f t="shared" si="6"/>
        <v>2.129032258064516</v>
      </c>
      <c r="J40" s="131"/>
      <c r="K40" s="133">
        <f t="shared" si="7"/>
        <v>0</v>
      </c>
      <c r="L40" s="299"/>
      <c r="M40"/>
    </row>
    <row r="41" spans="1:16" ht="15.75" customHeight="1">
      <c r="A41" s="286"/>
      <c r="B41" s="288"/>
      <c r="C41" s="290"/>
      <c r="D41" s="110" t="s">
        <v>47</v>
      </c>
      <c r="E41" s="130"/>
      <c r="F41" s="134">
        <v>68</v>
      </c>
      <c r="G41" s="135">
        <f t="shared" si="5"/>
        <v>1.9428571428571428</v>
      </c>
      <c r="H41" s="134">
        <v>31</v>
      </c>
      <c r="I41" s="135">
        <f t="shared" si="6"/>
        <v>1</v>
      </c>
      <c r="J41" s="134"/>
      <c r="K41" s="136">
        <f t="shared" si="7"/>
        <v>0</v>
      </c>
      <c r="L41" s="299"/>
      <c r="M41"/>
      <c r="P41" s="137"/>
    </row>
    <row r="42" spans="1:13" ht="15.75" customHeight="1">
      <c r="A42" s="286"/>
      <c r="B42" s="288"/>
      <c r="C42" s="290"/>
      <c r="D42" s="110" t="s">
        <v>48</v>
      </c>
      <c r="E42" s="130"/>
      <c r="F42" s="115">
        <v>68</v>
      </c>
      <c r="G42" s="109">
        <f t="shared" si="5"/>
        <v>1.9428571428571428</v>
      </c>
      <c r="H42" s="115">
        <v>31</v>
      </c>
      <c r="I42" s="109">
        <f t="shared" si="6"/>
        <v>1</v>
      </c>
      <c r="J42" s="115"/>
      <c r="K42" s="109">
        <f t="shared" si="7"/>
        <v>0</v>
      </c>
      <c r="L42" s="299"/>
      <c r="M42"/>
    </row>
    <row r="43" spans="1:13" ht="15.75" customHeight="1">
      <c r="A43" s="286"/>
      <c r="B43" s="288"/>
      <c r="C43" s="290"/>
      <c r="D43" s="138" t="s">
        <v>49</v>
      </c>
      <c r="E43" s="130"/>
      <c r="F43" s="134"/>
      <c r="G43" s="135">
        <f t="shared" si="5"/>
        <v>0</v>
      </c>
      <c r="H43" s="139">
        <v>33</v>
      </c>
      <c r="I43" s="135">
        <f t="shared" si="6"/>
        <v>1.064516129032258</v>
      </c>
      <c r="J43" s="140">
        <v>16</v>
      </c>
      <c r="K43" s="136">
        <f t="shared" si="7"/>
        <v>1</v>
      </c>
      <c r="L43" s="299"/>
      <c r="M43"/>
    </row>
    <row r="44" spans="1:13" ht="16.5" customHeight="1" thickBot="1">
      <c r="A44" s="286"/>
      <c r="B44" s="288"/>
      <c r="C44" s="290"/>
      <c r="D44" s="141" t="s">
        <v>50</v>
      </c>
      <c r="E44" s="142"/>
      <c r="F44" s="108"/>
      <c r="G44" s="119">
        <f t="shared" si="5"/>
        <v>0</v>
      </c>
      <c r="H44" s="143">
        <v>16</v>
      </c>
      <c r="I44" s="119">
        <f t="shared" si="6"/>
        <v>0.5161290322580645</v>
      </c>
      <c r="J44" s="108">
        <v>19</v>
      </c>
      <c r="K44" s="119">
        <f t="shared" si="7"/>
        <v>1.1875</v>
      </c>
      <c r="L44" s="300"/>
      <c r="M44"/>
    </row>
    <row r="45" spans="1:13" ht="16.5" customHeight="1" thickBot="1">
      <c r="A45" s="287"/>
      <c r="B45" s="289"/>
      <c r="C45" s="291"/>
      <c r="D45" s="144"/>
      <c r="E45" s="145"/>
      <c r="F45" s="96">
        <f aca="true" t="shared" si="9" ref="F45:K45">SUM(F39:F44)</f>
        <v>270</v>
      </c>
      <c r="G45" s="122">
        <f t="shared" si="9"/>
        <v>7.714285714285714</v>
      </c>
      <c r="H45" s="96">
        <f t="shared" si="9"/>
        <v>208</v>
      </c>
      <c r="I45" s="98">
        <f t="shared" si="9"/>
        <v>6.709677419354838</v>
      </c>
      <c r="J45" s="96">
        <f t="shared" si="9"/>
        <v>35</v>
      </c>
      <c r="K45" s="123">
        <f t="shared" si="9"/>
        <v>2.1875</v>
      </c>
      <c r="L45" s="100">
        <f>SUM(F45+H45+J45)</f>
        <v>513</v>
      </c>
      <c r="M45"/>
    </row>
    <row r="46" spans="1:13" ht="15.75" customHeight="1">
      <c r="A46" s="295" t="s">
        <v>51</v>
      </c>
      <c r="B46" s="296" t="s">
        <v>52</v>
      </c>
      <c r="C46" s="297" t="s">
        <v>53</v>
      </c>
      <c r="D46" s="124" t="s">
        <v>54</v>
      </c>
      <c r="E46" s="125"/>
      <c r="F46" s="146"/>
      <c r="G46" s="147">
        <f t="shared" si="5"/>
        <v>0</v>
      </c>
      <c r="H46" s="148"/>
      <c r="I46" s="127">
        <f t="shared" si="6"/>
        <v>0</v>
      </c>
      <c r="J46" s="146"/>
      <c r="K46" s="149">
        <f t="shared" si="7"/>
        <v>0</v>
      </c>
      <c r="L46" s="301">
        <f>SUM(F50,H50,J50)</f>
        <v>108</v>
      </c>
      <c r="M46"/>
    </row>
    <row r="47" spans="1:13" ht="15.75" customHeight="1">
      <c r="A47" s="286"/>
      <c r="B47" s="288"/>
      <c r="C47" s="290"/>
      <c r="D47" s="150" t="s">
        <v>55</v>
      </c>
      <c r="E47" s="151"/>
      <c r="F47" s="152"/>
      <c r="G47" s="153">
        <f t="shared" si="5"/>
        <v>0</v>
      </c>
      <c r="H47" s="152">
        <v>61</v>
      </c>
      <c r="I47" s="153">
        <f t="shared" si="6"/>
        <v>1.967741935483871</v>
      </c>
      <c r="J47" s="152"/>
      <c r="K47" s="153">
        <f t="shared" si="7"/>
        <v>0</v>
      </c>
      <c r="L47" s="302"/>
      <c r="M47"/>
    </row>
    <row r="48" spans="1:13" ht="15.75" customHeight="1">
      <c r="A48" s="286"/>
      <c r="B48" s="288"/>
      <c r="C48" s="290"/>
      <c r="D48" s="110" t="s">
        <v>56</v>
      </c>
      <c r="E48" s="151"/>
      <c r="F48" s="154"/>
      <c r="G48" s="155">
        <f t="shared" si="5"/>
        <v>0</v>
      </c>
      <c r="H48" s="154"/>
      <c r="I48" s="155">
        <f t="shared" si="6"/>
        <v>0</v>
      </c>
      <c r="J48" s="154"/>
      <c r="K48" s="156">
        <f t="shared" si="7"/>
        <v>0</v>
      </c>
      <c r="L48" s="302"/>
      <c r="M48"/>
    </row>
    <row r="49" spans="1:13" ht="16.5" customHeight="1" thickBot="1">
      <c r="A49" s="286"/>
      <c r="B49" s="288"/>
      <c r="C49" s="290"/>
      <c r="D49" s="157" t="s">
        <v>57</v>
      </c>
      <c r="E49" s="158"/>
      <c r="F49" s="152"/>
      <c r="G49" s="159">
        <f t="shared" si="5"/>
        <v>0</v>
      </c>
      <c r="H49" s="160">
        <v>47</v>
      </c>
      <c r="I49" s="159">
        <f t="shared" si="6"/>
        <v>1.5161290322580645</v>
      </c>
      <c r="J49" s="152"/>
      <c r="K49" s="159">
        <f t="shared" si="7"/>
        <v>0</v>
      </c>
      <c r="L49" s="303"/>
      <c r="M49"/>
    </row>
    <row r="50" spans="1:13" ht="16.5" customHeight="1" thickBot="1">
      <c r="A50" s="287"/>
      <c r="B50" s="289"/>
      <c r="C50" s="291"/>
      <c r="D50" s="161"/>
      <c r="E50" s="162"/>
      <c r="F50" s="163">
        <f aca="true" t="shared" si="10" ref="F50:K50">SUM(F46:F49)</f>
        <v>0</v>
      </c>
      <c r="G50" s="164">
        <f t="shared" si="10"/>
        <v>0</v>
      </c>
      <c r="H50" s="163">
        <f t="shared" si="10"/>
        <v>108</v>
      </c>
      <c r="I50" s="164">
        <f t="shared" si="10"/>
        <v>3.4838709677419355</v>
      </c>
      <c r="J50" s="163">
        <f t="shared" si="10"/>
        <v>0</v>
      </c>
      <c r="K50" s="164">
        <f t="shared" si="10"/>
        <v>0</v>
      </c>
      <c r="L50" s="100">
        <f>+J50+H50+F50</f>
        <v>108</v>
      </c>
      <c r="M50"/>
    </row>
    <row r="51" spans="1:13" ht="16.5" customHeight="1">
      <c r="A51" s="60"/>
      <c r="B51" s="67"/>
      <c r="C51" s="68"/>
      <c r="D51" s="165"/>
      <c r="E51" s="166"/>
      <c r="F51" s="167">
        <f>+F50+F45+F38+F31</f>
        <v>413</v>
      </c>
      <c r="G51" s="168"/>
      <c r="H51" s="167">
        <f>+H50+H45+H38+H31</f>
        <v>525</v>
      </c>
      <c r="I51" s="168"/>
      <c r="J51" s="167">
        <f>+J50+J45+J38+J31</f>
        <v>115</v>
      </c>
      <c r="K51" s="168"/>
      <c r="L51" s="169">
        <f>+F51+H51+J51</f>
        <v>1053</v>
      </c>
      <c r="M51"/>
    </row>
    <row r="52" spans="1:13" ht="16.5" customHeight="1" thickBot="1">
      <c r="A52" s="60" t="s">
        <v>58</v>
      </c>
      <c r="B52" s="67"/>
      <c r="C52" s="170" t="s">
        <v>59</v>
      </c>
      <c r="D52" s="170"/>
      <c r="E52" s="170"/>
      <c r="F52" s="170" t="s">
        <v>60</v>
      </c>
      <c r="G52" s="170">
        <f>+F25+F27+F29+F32+F34+F36+F39+F41+F43+F46+F48+H25+H27+H29+H32+H34+H36+H39+H41+H43+H46+H48+J25+J27+J29+J32+J34+J36+J39+J41+J43+J46+J48</f>
        <v>378</v>
      </c>
      <c r="H52" s="170"/>
      <c r="I52" s="170" t="s">
        <v>61</v>
      </c>
      <c r="J52" s="170">
        <f>+J49+J47+J44+J42+J40+J37+J35+J33+J30+J28+J26+H26+H28+H30+H33+H35+H37+H40+H42+H44+H47+H49+F49+F47+F44+F42+F40+F37+F35+F33+F30+F28+F26</f>
        <v>675</v>
      </c>
      <c r="K52" s="170"/>
      <c r="L52" s="170">
        <f>+G52+J52</f>
        <v>1053</v>
      </c>
      <c r="M52"/>
    </row>
    <row r="53" spans="1:13" ht="15.75" customHeight="1">
      <c r="A53" s="304" t="s">
        <v>62</v>
      </c>
      <c r="B53" s="292" t="s">
        <v>52</v>
      </c>
      <c r="C53" s="297" t="s">
        <v>82</v>
      </c>
      <c r="D53" s="171" t="s">
        <v>83</v>
      </c>
      <c r="E53" s="151"/>
      <c r="F53" s="146"/>
      <c r="G53" s="147">
        <f t="shared" si="5"/>
        <v>0</v>
      </c>
      <c r="H53" s="146"/>
      <c r="I53" s="147">
        <f t="shared" si="6"/>
        <v>0</v>
      </c>
      <c r="J53" s="148">
        <v>32</v>
      </c>
      <c r="K53" s="127">
        <f t="shared" si="7"/>
        <v>2</v>
      </c>
      <c r="L53" s="292">
        <f>+F53+F54+H53+H54+J53+J54</f>
        <v>61</v>
      </c>
      <c r="M53"/>
    </row>
    <row r="54" spans="1:13" ht="15.75" customHeight="1" thickBot="1">
      <c r="A54" s="305"/>
      <c r="B54" s="293"/>
      <c r="C54" s="290"/>
      <c r="D54" s="171" t="s">
        <v>84</v>
      </c>
      <c r="E54" s="151"/>
      <c r="F54" s="152"/>
      <c r="G54" s="172">
        <f t="shared" si="5"/>
        <v>0</v>
      </c>
      <c r="H54" s="152"/>
      <c r="I54" s="172">
        <f t="shared" si="6"/>
        <v>0</v>
      </c>
      <c r="J54" s="152">
        <v>29</v>
      </c>
      <c r="K54" s="153">
        <f t="shared" si="7"/>
        <v>1.8125</v>
      </c>
      <c r="L54" s="293"/>
      <c r="M54"/>
    </row>
    <row r="55" spans="1:13" ht="15.75" customHeight="1">
      <c r="A55" s="304" t="s">
        <v>62</v>
      </c>
      <c r="B55" s="292" t="s">
        <v>52</v>
      </c>
      <c r="C55" s="297" t="s">
        <v>93</v>
      </c>
      <c r="D55" s="124" t="s">
        <v>88</v>
      </c>
      <c r="E55" s="125"/>
      <c r="F55" s="146"/>
      <c r="G55" s="127">
        <f t="shared" si="5"/>
        <v>0</v>
      </c>
      <c r="H55" s="146"/>
      <c r="I55" s="127">
        <f t="shared" si="6"/>
        <v>0</v>
      </c>
      <c r="J55" s="148">
        <v>32</v>
      </c>
      <c r="K55" s="127">
        <f t="shared" si="7"/>
        <v>2</v>
      </c>
      <c r="L55" s="292">
        <f>+F55+F56+H55+H56+J55+J56</f>
        <v>61</v>
      </c>
      <c r="M55"/>
    </row>
    <row r="56" spans="1:13" ht="16.5" customHeight="1" thickBot="1">
      <c r="A56" s="305"/>
      <c r="B56" s="293"/>
      <c r="C56" s="290"/>
      <c r="D56" s="150" t="s">
        <v>89</v>
      </c>
      <c r="E56" s="151"/>
      <c r="F56" s="152"/>
      <c r="G56" s="153">
        <f t="shared" si="5"/>
        <v>0</v>
      </c>
      <c r="H56" s="152"/>
      <c r="I56" s="153">
        <f t="shared" si="6"/>
        <v>0</v>
      </c>
      <c r="J56" s="152">
        <v>29</v>
      </c>
      <c r="K56" s="153">
        <f t="shared" si="7"/>
        <v>1.8125</v>
      </c>
      <c r="L56" s="293"/>
      <c r="M56"/>
    </row>
    <row r="57" spans="1:13" ht="15.75" customHeight="1" thickBot="1">
      <c r="A57" s="304" t="s">
        <v>62</v>
      </c>
      <c r="B57" s="173"/>
      <c r="C57" s="174" t="s">
        <v>90</v>
      </c>
      <c r="D57" s="174" t="s">
        <v>85</v>
      </c>
      <c r="E57" s="175"/>
      <c r="F57" s="176">
        <v>33</v>
      </c>
      <c r="G57" s="182">
        <f t="shared" si="5"/>
        <v>0.9428571428571428</v>
      </c>
      <c r="H57" s="177"/>
      <c r="I57" s="176">
        <f t="shared" si="6"/>
        <v>0</v>
      </c>
      <c r="J57" s="177"/>
      <c r="K57" s="178">
        <f t="shared" si="7"/>
        <v>0</v>
      </c>
      <c r="L57" s="179">
        <f>+F57+H57+J57</f>
        <v>33</v>
      </c>
      <c r="M57"/>
    </row>
    <row r="58" spans="1:14" ht="15.75" customHeight="1" thickBot="1">
      <c r="A58" s="308"/>
      <c r="B58" s="30"/>
      <c r="C58" s="174" t="s">
        <v>63</v>
      </c>
      <c r="D58" s="180" t="s">
        <v>64</v>
      </c>
      <c r="E58" s="181"/>
      <c r="F58" s="176">
        <v>28</v>
      </c>
      <c r="G58" s="182">
        <f t="shared" si="5"/>
        <v>0.8</v>
      </c>
      <c r="H58" s="178"/>
      <c r="I58" s="176">
        <f t="shared" si="6"/>
        <v>0</v>
      </c>
      <c r="J58" s="178"/>
      <c r="K58" s="178">
        <f t="shared" si="7"/>
        <v>0</v>
      </c>
      <c r="L58" s="310">
        <f>+F58+F59+H58+H59+J58+J59</f>
        <v>94</v>
      </c>
      <c r="M58"/>
      <c r="N58" s="137"/>
    </row>
    <row r="59" spans="1:13" ht="16.5" thickBot="1">
      <c r="A59" s="308"/>
      <c r="B59" s="30"/>
      <c r="C59" s="174"/>
      <c r="D59" s="180" t="s">
        <v>65</v>
      </c>
      <c r="E59" s="181"/>
      <c r="F59" s="152">
        <v>35</v>
      </c>
      <c r="G59" s="183">
        <f t="shared" si="5"/>
        <v>1</v>
      </c>
      <c r="H59" s="184">
        <v>31</v>
      </c>
      <c r="I59" s="183">
        <f t="shared" si="6"/>
        <v>1</v>
      </c>
      <c r="J59" s="184"/>
      <c r="K59" s="183">
        <f t="shared" si="7"/>
        <v>0</v>
      </c>
      <c r="L59" s="311"/>
      <c r="M59"/>
    </row>
    <row r="60" spans="1:13" ht="16.5" thickBot="1">
      <c r="A60" s="308"/>
      <c r="B60" s="30"/>
      <c r="C60" s="174" t="s">
        <v>66</v>
      </c>
      <c r="D60" s="185" t="s">
        <v>86</v>
      </c>
      <c r="E60" s="181"/>
      <c r="F60" s="186"/>
      <c r="G60" s="187"/>
      <c r="H60" s="187"/>
      <c r="I60" s="187"/>
      <c r="J60" s="178">
        <v>34</v>
      </c>
      <c r="K60" s="178">
        <f>+J60/J3</f>
        <v>2.125</v>
      </c>
      <c r="L60" s="310">
        <f>+F60+F61+H60+H61+J60+J61</f>
        <v>90</v>
      </c>
      <c r="M60"/>
    </row>
    <row r="61" spans="1:13" ht="16.5" thickBot="1">
      <c r="A61" s="308"/>
      <c r="B61" s="30"/>
      <c r="C61" s="174"/>
      <c r="D61" s="185" t="s">
        <v>87</v>
      </c>
      <c r="E61" s="181"/>
      <c r="F61" s="152"/>
      <c r="G61" s="152">
        <f t="shared" si="5"/>
        <v>0</v>
      </c>
      <c r="H61" s="152"/>
      <c r="I61" s="152">
        <f t="shared" si="6"/>
        <v>0</v>
      </c>
      <c r="J61" s="152">
        <v>56</v>
      </c>
      <c r="K61" s="152">
        <f t="shared" si="7"/>
        <v>3.5</v>
      </c>
      <c r="L61" s="311"/>
      <c r="M61"/>
    </row>
    <row r="62" spans="1:15" ht="16.5" thickBot="1">
      <c r="A62" s="308"/>
      <c r="B62" s="30"/>
      <c r="C62" s="174" t="s">
        <v>80</v>
      </c>
      <c r="D62" s="185" t="s">
        <v>81</v>
      </c>
      <c r="E62" s="181"/>
      <c r="F62" s="176">
        <v>66</v>
      </c>
      <c r="G62" s="235">
        <f t="shared" si="5"/>
        <v>1.8857142857142857</v>
      </c>
      <c r="H62" s="178"/>
      <c r="I62" s="178">
        <f t="shared" si="6"/>
        <v>0</v>
      </c>
      <c r="J62" s="178"/>
      <c r="K62" s="178">
        <f t="shared" si="7"/>
        <v>0</v>
      </c>
      <c r="L62" s="188">
        <f>+F62+H62+J62</f>
        <v>66</v>
      </c>
      <c r="M62"/>
      <c r="O62" s="189"/>
    </row>
    <row r="63" spans="1:13" ht="16.5" thickBot="1">
      <c r="A63" s="308"/>
      <c r="B63" s="30"/>
      <c r="C63" s="174" t="s">
        <v>77</v>
      </c>
      <c r="D63" s="185" t="s">
        <v>67</v>
      </c>
      <c r="E63" s="181"/>
      <c r="F63" s="176">
        <v>52</v>
      </c>
      <c r="G63" s="235">
        <f t="shared" si="5"/>
        <v>1.4857142857142858</v>
      </c>
      <c r="H63" s="178">
        <v>49</v>
      </c>
      <c r="I63" s="235">
        <f t="shared" si="6"/>
        <v>1.5806451612903225</v>
      </c>
      <c r="J63" s="178">
        <v>30</v>
      </c>
      <c r="K63" s="178">
        <f t="shared" si="7"/>
        <v>1.875</v>
      </c>
      <c r="L63" s="188">
        <f>SUM(F63,H63,J63)</f>
        <v>131</v>
      </c>
      <c r="M63"/>
    </row>
    <row r="64" spans="1:17" ht="16.5" thickBot="1">
      <c r="A64" s="309"/>
      <c r="B64" s="191"/>
      <c r="C64" s="174"/>
      <c r="D64" s="192"/>
      <c r="E64" s="193"/>
      <c r="F64" s="194"/>
      <c r="G64" s="178"/>
      <c r="H64" s="195"/>
      <c r="I64" s="178"/>
      <c r="J64" s="195"/>
      <c r="K64" s="178"/>
      <c r="L64" s="196"/>
      <c r="P64" s="137"/>
      <c r="Q64" s="137"/>
    </row>
    <row r="65" spans="1:17" ht="16.5" thickBot="1">
      <c r="A65" s="190"/>
      <c r="B65" s="191"/>
      <c r="C65" s="93"/>
      <c r="D65" s="162"/>
      <c r="E65" s="162"/>
      <c r="F65" s="162">
        <f>SUM(F53:F64)</f>
        <v>214</v>
      </c>
      <c r="G65" s="198">
        <f>+F65/F3</f>
        <v>6.114285714285714</v>
      </c>
      <c r="H65" s="162">
        <f>SUM(H53:H64)</f>
        <v>80</v>
      </c>
      <c r="I65" s="198">
        <f>+H65/H3</f>
        <v>2.5806451612903225</v>
      </c>
      <c r="J65" s="162">
        <f>SUM(J53:J64)</f>
        <v>242</v>
      </c>
      <c r="K65" s="198">
        <f>+J65/J3</f>
        <v>15.125</v>
      </c>
      <c r="L65" s="162">
        <f>SUM(L53:L64)</f>
        <v>536</v>
      </c>
      <c r="M65" s="199"/>
      <c r="N65" s="189"/>
      <c r="O65" s="189"/>
      <c r="P65" s="137"/>
      <c r="Q65" s="137"/>
    </row>
    <row r="66" spans="1:17" ht="16.5" thickBot="1">
      <c r="A66" s="200" t="s">
        <v>68</v>
      </c>
      <c r="B66" s="201"/>
      <c r="C66" s="170" t="s">
        <v>59</v>
      </c>
      <c r="D66" s="170"/>
      <c r="E66" s="170"/>
      <c r="F66" s="170" t="s">
        <v>60</v>
      </c>
      <c r="G66" s="170">
        <f>+F53+F55+F57+F58+F60+F62+F63+F64+H53+H55+H57+H58+H60+H62+H63+H64+J53+J55+J57+J58+J60+J62+J63+J64</f>
        <v>356</v>
      </c>
      <c r="H66" s="170"/>
      <c r="I66" s="170" t="s">
        <v>61</v>
      </c>
      <c r="J66" s="202">
        <f>+F54+F56+F59+F61+H54+H56+H59+H61+J54+J56+J59+J61</f>
        <v>180</v>
      </c>
      <c r="K66" s="170"/>
      <c r="L66" s="202">
        <f>+G66+J66</f>
        <v>536</v>
      </c>
      <c r="P66" s="137"/>
      <c r="Q66" s="137"/>
    </row>
    <row r="67" spans="1:12" ht="13.5" thickBot="1">
      <c r="A67" s="1"/>
      <c r="B67" s="1"/>
      <c r="C67" s="1"/>
      <c r="D67" s="1"/>
      <c r="E67" s="1"/>
      <c r="F67" s="1"/>
      <c r="G67" s="1"/>
      <c r="H67" s="1"/>
      <c r="I67" s="203"/>
      <c r="J67" s="1"/>
      <c r="K67" s="1"/>
      <c r="L67" s="1"/>
    </row>
    <row r="68" spans="1:12" ht="12.75">
      <c r="A68" s="1"/>
      <c r="B68" s="1"/>
      <c r="C68" s="1"/>
      <c r="D68" s="1"/>
      <c r="E68" s="1"/>
      <c r="F68" s="312" t="s">
        <v>69</v>
      </c>
      <c r="G68" s="313"/>
      <c r="H68" s="313"/>
      <c r="I68" s="313"/>
      <c r="J68" s="313"/>
      <c r="K68" s="314"/>
      <c r="L68" s="315" t="s">
        <v>70</v>
      </c>
    </row>
    <row r="69" spans="1:12" ht="12.75">
      <c r="A69" s="1"/>
      <c r="B69" s="1"/>
      <c r="C69" s="1"/>
      <c r="D69" s="1"/>
      <c r="E69" s="1"/>
      <c r="F69" s="318" t="s">
        <v>71</v>
      </c>
      <c r="G69" s="306"/>
      <c r="H69" s="306" t="s">
        <v>72</v>
      </c>
      <c r="I69" s="306"/>
      <c r="J69" s="306" t="s">
        <v>73</v>
      </c>
      <c r="K69" s="307"/>
      <c r="L69" s="316"/>
    </row>
    <row r="70" spans="1:12" ht="12.75">
      <c r="A70" s="1"/>
      <c r="B70" s="1"/>
      <c r="C70" s="1"/>
      <c r="D70" s="1"/>
      <c r="E70" s="1"/>
      <c r="F70" s="318" t="s">
        <v>11</v>
      </c>
      <c r="G70" s="306"/>
      <c r="H70" s="306" t="s">
        <v>11</v>
      </c>
      <c r="I70" s="306"/>
      <c r="J70" s="306" t="s">
        <v>11</v>
      </c>
      <c r="K70" s="307"/>
      <c r="L70" s="316"/>
    </row>
    <row r="71" spans="1:12" ht="13.5" thickBot="1">
      <c r="A71" s="1"/>
      <c r="B71" s="1"/>
      <c r="C71" s="1"/>
      <c r="D71" s="1"/>
      <c r="E71" s="1"/>
      <c r="F71" s="204" t="s">
        <v>12</v>
      </c>
      <c r="G71" s="205" t="s">
        <v>13</v>
      </c>
      <c r="H71" s="205" t="s">
        <v>12</v>
      </c>
      <c r="I71" s="205" t="s">
        <v>13</v>
      </c>
      <c r="J71" s="205" t="s">
        <v>12</v>
      </c>
      <c r="K71" s="206" t="s">
        <v>13</v>
      </c>
      <c r="L71" s="317"/>
    </row>
    <row r="72" spans="1:12" ht="15.75" thickBot="1">
      <c r="A72" s="1"/>
      <c r="B72" s="1"/>
      <c r="C72" s="1"/>
      <c r="D72" s="207" t="s">
        <v>79</v>
      </c>
      <c r="E72" s="208"/>
      <c r="F72" s="209">
        <f aca="true" t="shared" si="11" ref="F72:K72">+F19</f>
        <v>528</v>
      </c>
      <c r="G72" s="210">
        <f t="shared" si="11"/>
        <v>15.085714285714285</v>
      </c>
      <c r="H72" s="209">
        <f t="shared" si="11"/>
        <v>429</v>
      </c>
      <c r="I72" s="210">
        <f t="shared" si="11"/>
        <v>13.838709677419354</v>
      </c>
      <c r="J72" s="209">
        <f t="shared" si="11"/>
        <v>160</v>
      </c>
      <c r="K72" s="210">
        <f t="shared" si="11"/>
        <v>10</v>
      </c>
      <c r="L72" s="211">
        <f>SUM(F72,H72,J72)</f>
        <v>1117</v>
      </c>
    </row>
    <row r="73" spans="1:13" ht="16.5" thickBot="1">
      <c r="A73" s="212" t="s">
        <v>74</v>
      </c>
      <c r="B73" s="1"/>
      <c r="C73" s="1"/>
      <c r="D73" s="213" t="s">
        <v>75</v>
      </c>
      <c r="E73" s="214"/>
      <c r="F73" s="215">
        <f>+F31+F38+F45+F50+F65</f>
        <v>627</v>
      </c>
      <c r="G73" s="216">
        <f>+F73/F3</f>
        <v>17.914285714285715</v>
      </c>
      <c r="H73" s="215">
        <f>+H31+H38+H45+H50+H65</f>
        <v>605</v>
      </c>
      <c r="I73" s="217">
        <f>+H73/H3</f>
        <v>19.516129032258064</v>
      </c>
      <c r="J73" s="215">
        <f>+J31+J38+J45+J50+J65</f>
        <v>357</v>
      </c>
      <c r="K73" s="217">
        <f>+J73/J3</f>
        <v>22.3125</v>
      </c>
      <c r="L73" s="218">
        <f>SUM(F73,H73,J73)</f>
        <v>1589</v>
      </c>
      <c r="M73" s="219"/>
    </row>
    <row r="74" spans="1:12" ht="19.5" thickBot="1">
      <c r="A74" s="1"/>
      <c r="B74" s="1"/>
      <c r="C74" s="1"/>
      <c r="D74" s="220" t="s">
        <v>70</v>
      </c>
      <c r="E74" s="221"/>
      <c r="F74" s="222">
        <f aca="true" t="shared" si="12" ref="F74:K74">SUM(F72:F73)</f>
        <v>1155</v>
      </c>
      <c r="G74" s="223">
        <f t="shared" si="12"/>
        <v>33</v>
      </c>
      <c r="H74" s="222">
        <f t="shared" si="12"/>
        <v>1034</v>
      </c>
      <c r="I74" s="223">
        <f t="shared" si="12"/>
        <v>33.354838709677416</v>
      </c>
      <c r="J74" s="222">
        <f t="shared" si="12"/>
        <v>517</v>
      </c>
      <c r="K74" s="223">
        <f t="shared" si="12"/>
        <v>32.3125</v>
      </c>
      <c r="L74" s="224">
        <f>SUM(F74,H74,J74)</f>
        <v>2706</v>
      </c>
    </row>
    <row r="75" spans="4:12" ht="18.75">
      <c r="D75" s="225"/>
      <c r="E75" s="226"/>
      <c r="F75" s="226"/>
      <c r="G75" s="227"/>
      <c r="H75" s="228"/>
      <c r="I75" s="227"/>
      <c r="J75" s="226"/>
      <c r="K75" s="229"/>
      <c r="L75" s="230"/>
    </row>
    <row r="77" ht="12.75">
      <c r="F77" s="189"/>
    </row>
  </sheetData>
  <sheetProtection/>
  <mergeCells count="71">
    <mergeCell ref="J70:K70"/>
    <mergeCell ref="A57:A64"/>
    <mergeCell ref="L58:L59"/>
    <mergeCell ref="L60:L61"/>
    <mergeCell ref="F68:K68"/>
    <mergeCell ref="L68:L71"/>
    <mergeCell ref="F69:G69"/>
    <mergeCell ref="H69:I69"/>
    <mergeCell ref="J69:K69"/>
    <mergeCell ref="F70:G70"/>
    <mergeCell ref="H70:I70"/>
    <mergeCell ref="A55:A56"/>
    <mergeCell ref="B55:B56"/>
    <mergeCell ref="C55:C56"/>
    <mergeCell ref="L55:L56"/>
    <mergeCell ref="A53:A54"/>
    <mergeCell ref="B53:B54"/>
    <mergeCell ref="C53:C54"/>
    <mergeCell ref="L53:L54"/>
    <mergeCell ref="A46:A50"/>
    <mergeCell ref="B46:B50"/>
    <mergeCell ref="C46:C50"/>
    <mergeCell ref="L46:L49"/>
    <mergeCell ref="A39:A45"/>
    <mergeCell ref="B39:B45"/>
    <mergeCell ref="C39:C45"/>
    <mergeCell ref="L39:L44"/>
    <mergeCell ref="A32:A38"/>
    <mergeCell ref="B32:B38"/>
    <mergeCell ref="C32:C38"/>
    <mergeCell ref="L32:L37"/>
    <mergeCell ref="A25:A31"/>
    <mergeCell ref="B25:B31"/>
    <mergeCell ref="C25:C31"/>
    <mergeCell ref="L25:L30"/>
    <mergeCell ref="J22:K22"/>
    <mergeCell ref="L22:L24"/>
    <mergeCell ref="F23:G23"/>
    <mergeCell ref="H23:I23"/>
    <mergeCell ref="J23:K23"/>
    <mergeCell ref="A19:C19"/>
    <mergeCell ref="A21:E21"/>
    <mergeCell ref="F22:G22"/>
    <mergeCell ref="H22:I22"/>
    <mergeCell ref="A8:L8"/>
    <mergeCell ref="F9:G9"/>
    <mergeCell ref="H9:I9"/>
    <mergeCell ref="J9:K9"/>
    <mergeCell ref="L9:L11"/>
    <mergeCell ref="F10:G10"/>
    <mergeCell ref="H10:I10"/>
    <mergeCell ref="J10:K10"/>
    <mergeCell ref="C6:D6"/>
    <mergeCell ref="F6:G6"/>
    <mergeCell ref="H6:I6"/>
    <mergeCell ref="J6:K6"/>
    <mergeCell ref="C5:D5"/>
    <mergeCell ref="F5:G5"/>
    <mergeCell ref="H5:I5"/>
    <mergeCell ref="J5:K5"/>
    <mergeCell ref="C4:D4"/>
    <mergeCell ref="F4:G4"/>
    <mergeCell ref="H4:I4"/>
    <mergeCell ref="J4:K4"/>
    <mergeCell ref="F2:G2"/>
    <mergeCell ref="H2:I2"/>
    <mergeCell ref="J2:K2"/>
    <mergeCell ref="C3:D3"/>
    <mergeCell ref="F3:G3"/>
    <mergeCell ref="H3:I3"/>
    <mergeCell ref="J3:K3"/>
  </mergeCells>
  <printOptions/>
  <pageMargins left="0.75" right="0.75" top="1" bottom="1" header="0" footer="0"/>
  <pageSetup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Bernarda Marčeta</dc:creator>
  <cp:keywords/>
  <dc:description/>
  <cp:lastModifiedBy>Bernarda</cp:lastModifiedBy>
  <cp:lastPrinted>2009-04-23T10:10:55Z</cp:lastPrinted>
  <dcterms:created xsi:type="dcterms:W3CDTF">2008-07-09T08:10:13Z</dcterms:created>
  <dcterms:modified xsi:type="dcterms:W3CDTF">2009-09-08T09:45:38Z</dcterms:modified>
  <cp:category/>
  <cp:version/>
  <cp:contentType/>
  <cp:contentStatus/>
</cp:coreProperties>
</file>